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micha\Downloads\"/>
    </mc:Choice>
  </mc:AlternateContent>
  <xr:revisionPtr revIDLastSave="0" documentId="13_ncr:1_{B123FC48-5948-4CE2-A07C-09D6F5B8B68A}" xr6:coauthVersionLast="47" xr6:coauthVersionMax="47" xr10:uidLastSave="{00000000-0000-0000-0000-000000000000}"/>
  <bookViews>
    <workbookView xWindow="-120" yWindow="-120" windowWidth="29040" windowHeight="15720" tabRatio="845" activeTab="1" xr2:uid="{00000000-000D-0000-FFFF-FFFF00000000}"/>
  </bookViews>
  <sheets>
    <sheet name="Standings" sheetId="10" r:id="rId1"/>
    <sheet name="15" sheetId="143" r:id="rId2"/>
    <sheet name="Overall" sheetId="8" r:id="rId3"/>
    <sheet name="AwayAvg" sheetId="13" r:id="rId4"/>
    <sheet name="Weekly" sheetId="76" r:id="rId5"/>
    <sheet name="Highs" sheetId="77" r:id="rId6"/>
    <sheet name="Points" sheetId="61" r:id="rId7"/>
    <sheet name="Schedule" sheetId="129" r:id="rId8"/>
    <sheet name="1" sheetId="126" r:id="rId9"/>
    <sheet name="2" sheetId="130" r:id="rId10"/>
    <sheet name="3" sheetId="131" r:id="rId11"/>
    <sheet name="4" sheetId="132" r:id="rId12"/>
    <sheet name="5" sheetId="133" r:id="rId13"/>
    <sheet name="6" sheetId="134" r:id="rId14"/>
    <sheet name="7" sheetId="135" r:id="rId15"/>
    <sheet name="8" sheetId="136" r:id="rId16"/>
    <sheet name="9" sheetId="137" r:id="rId17"/>
    <sheet name="10" sheetId="138" r:id="rId18"/>
    <sheet name="11" sheetId="139" r:id="rId19"/>
    <sheet name="12" sheetId="140" r:id="rId20"/>
    <sheet name="13" sheetId="141" r:id="rId21"/>
    <sheet name="14" sheetId="142" r:id="rId22"/>
    <sheet name="16" sheetId="144" r:id="rId23"/>
    <sheet name="Triple Strike Pool" sheetId="100" r:id="rId24"/>
    <sheet name="Rosters" sheetId="2" r:id="rId25"/>
    <sheet name="Payouts" sheetId="6" r:id="rId26"/>
    <sheet name="Rules" sheetId="4" r:id="rId27"/>
    <sheet name="TeamCapts" sheetId="15" r:id="rId28"/>
    <sheet name="Printable Schedule" sheetId="59" r:id="rId29"/>
  </sheets>
  <definedNames>
    <definedName name="_xlnm._FilterDatabase" localSheetId="3" hidden="1">AwayAvg!$A$1:$AN$1</definedName>
    <definedName name="_xlnm._FilterDatabase" localSheetId="2" hidden="1">Overall!$A$95:$AR$132</definedName>
    <definedName name="_xlnm._FilterDatabase" localSheetId="0" hidden="1">Standings!$B$2:$J$14</definedName>
    <definedName name="_xlnm._FilterDatabase" localSheetId="27" hidden="1">TeamCapts!$A$1:$E$1</definedName>
    <definedName name="_xlnm._FilterDatabase" localSheetId="23" hidden="1">'Triple Strike Pool'!$A$5:$C$5</definedName>
    <definedName name="_xlnm.Print_Area" localSheetId="3">AwayAvg!$A$1:$AL$67</definedName>
    <definedName name="_xlnm.Print_Area" localSheetId="2">Overall!$B$1:$AV$7</definedName>
    <definedName name="_xlnm.Print_Area" localSheetId="6">Points!$A$1:$AL$15</definedName>
    <definedName name="_xlnm.Print_Area" localSheetId="28">'Printable Schedule'!$A$1:$L$71</definedName>
    <definedName name="_xlnm.Print_Area" localSheetId="26">Rules!$A$2:$I$136</definedName>
    <definedName name="_xlnm.Print_Area" localSheetId="0">Standings!$A$1:$O$58</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89" i="8" l="1"/>
  <c r="AP89" i="8"/>
  <c r="AQ89" i="8"/>
  <c r="AR89" i="8"/>
  <c r="O53" i="144"/>
  <c r="O54" i="144" s="1"/>
  <c r="N53" i="144"/>
  <c r="N54" i="144" s="1"/>
  <c r="M53" i="144"/>
  <c r="M54" i="144" s="1"/>
  <c r="H53" i="144"/>
  <c r="G53" i="144"/>
  <c r="G54" i="144" s="1"/>
  <c r="F53" i="144"/>
  <c r="F54" i="144" s="1"/>
  <c r="E53" i="144"/>
  <c r="E54" i="144" s="1"/>
  <c r="P52" i="144"/>
  <c r="H52" i="144"/>
  <c r="P51" i="144"/>
  <c r="H51" i="144"/>
  <c r="P50" i="144"/>
  <c r="H50" i="144"/>
  <c r="P49" i="144"/>
  <c r="H49" i="144"/>
  <c r="P48" i="144"/>
  <c r="H48" i="144"/>
  <c r="P44" i="144"/>
  <c r="O44" i="144"/>
  <c r="N44" i="144"/>
  <c r="N45" i="144" s="1"/>
  <c r="M44" i="144"/>
  <c r="G44" i="144"/>
  <c r="O45" i="144" s="1"/>
  <c r="F44" i="144"/>
  <c r="F45" i="144" s="1"/>
  <c r="E44" i="144"/>
  <c r="E45" i="144" s="1"/>
  <c r="P43" i="144"/>
  <c r="H43" i="144"/>
  <c r="P42" i="144"/>
  <c r="H42" i="144"/>
  <c r="P41" i="144"/>
  <c r="H41" i="144"/>
  <c r="P40" i="144"/>
  <c r="H40" i="144"/>
  <c r="P39" i="144"/>
  <c r="H39" i="144"/>
  <c r="G36" i="144"/>
  <c r="E36" i="144"/>
  <c r="P35" i="144"/>
  <c r="O35" i="144"/>
  <c r="O36" i="144" s="1"/>
  <c r="N35" i="144"/>
  <c r="N36" i="144" s="1"/>
  <c r="M35" i="144"/>
  <c r="M36" i="144" s="1"/>
  <c r="G35" i="144"/>
  <c r="F35" i="144"/>
  <c r="F36" i="144" s="1"/>
  <c r="E35" i="144"/>
  <c r="H35" i="144" s="1"/>
  <c r="H36" i="144" s="1"/>
  <c r="P34" i="144"/>
  <c r="H34" i="144"/>
  <c r="P33" i="144"/>
  <c r="H33" i="144"/>
  <c r="P32" i="144"/>
  <c r="H32" i="144"/>
  <c r="P31" i="144"/>
  <c r="H31" i="144"/>
  <c r="P30" i="144"/>
  <c r="H30" i="144"/>
  <c r="O27" i="144"/>
  <c r="G27" i="144"/>
  <c r="O26" i="144"/>
  <c r="N26" i="144"/>
  <c r="M26" i="144"/>
  <c r="M27" i="144" s="1"/>
  <c r="G26" i="144"/>
  <c r="F26" i="144"/>
  <c r="N27" i="144" s="1"/>
  <c r="E26" i="144"/>
  <c r="E27" i="144" s="1"/>
  <c r="P25" i="144"/>
  <c r="H25" i="144"/>
  <c r="P24" i="144"/>
  <c r="H24" i="144"/>
  <c r="P23" i="144"/>
  <c r="H23" i="144"/>
  <c r="P22" i="144"/>
  <c r="H22" i="144"/>
  <c r="P21" i="144"/>
  <c r="H21" i="144"/>
  <c r="M18" i="144"/>
  <c r="O17" i="144"/>
  <c r="O18" i="144" s="1"/>
  <c r="N17" i="144"/>
  <c r="P17" i="144" s="1"/>
  <c r="P18" i="144" s="1"/>
  <c r="M17" i="144"/>
  <c r="H17" i="144"/>
  <c r="H18" i="144" s="1"/>
  <c r="G17" i="144"/>
  <c r="G18" i="144" s="1"/>
  <c r="F17" i="144"/>
  <c r="F18" i="144" s="1"/>
  <c r="E17" i="144"/>
  <c r="E18" i="144" s="1"/>
  <c r="D18" i="144" s="1"/>
  <c r="P16" i="144"/>
  <c r="H16" i="144"/>
  <c r="P15" i="144"/>
  <c r="H15" i="144"/>
  <c r="P14" i="144"/>
  <c r="H14" i="144"/>
  <c r="P13" i="144"/>
  <c r="H13" i="144"/>
  <c r="P12" i="144"/>
  <c r="H12" i="144"/>
  <c r="N9" i="144"/>
  <c r="G9" i="144"/>
  <c r="E9" i="144"/>
  <c r="D9" i="144" s="1"/>
  <c r="P8" i="144"/>
  <c r="P9" i="144" s="1"/>
  <c r="O8" i="144"/>
  <c r="O9" i="144" s="1"/>
  <c r="N8" i="144"/>
  <c r="M8" i="144"/>
  <c r="M9" i="144" s="1"/>
  <c r="G8" i="144"/>
  <c r="F8" i="144"/>
  <c r="F9" i="144" s="1"/>
  <c r="E8" i="144"/>
  <c r="H8" i="144" s="1"/>
  <c r="H9" i="144" s="1"/>
  <c r="P7" i="144"/>
  <c r="H7" i="144"/>
  <c r="P6" i="144"/>
  <c r="H6" i="144"/>
  <c r="P5" i="144"/>
  <c r="H5" i="144"/>
  <c r="P4" i="144"/>
  <c r="H4" i="144"/>
  <c r="P3" i="144"/>
  <c r="H3" i="144"/>
  <c r="F53" i="142"/>
  <c r="O53" i="143"/>
  <c r="N53" i="143"/>
  <c r="M53" i="143"/>
  <c r="G53" i="143"/>
  <c r="F53" i="143"/>
  <c r="E53" i="143"/>
  <c r="P52" i="143"/>
  <c r="H52" i="143"/>
  <c r="P51" i="143"/>
  <c r="H51" i="143"/>
  <c r="P50" i="143"/>
  <c r="H50" i="143"/>
  <c r="P49" i="143"/>
  <c r="H49" i="143"/>
  <c r="P48" i="143"/>
  <c r="H48" i="143"/>
  <c r="O44" i="143"/>
  <c r="O45" i="143" s="1"/>
  <c r="N44" i="143"/>
  <c r="M44" i="143"/>
  <c r="G44" i="143"/>
  <c r="F44" i="143"/>
  <c r="E44" i="143"/>
  <c r="P43" i="143"/>
  <c r="H43" i="143"/>
  <c r="P42" i="143"/>
  <c r="H42" i="143"/>
  <c r="P41" i="143"/>
  <c r="H41" i="143"/>
  <c r="P40" i="143"/>
  <c r="H40" i="143"/>
  <c r="P39" i="143"/>
  <c r="H39" i="143"/>
  <c r="O35" i="143"/>
  <c r="N35" i="143"/>
  <c r="M35" i="143"/>
  <c r="G35" i="143"/>
  <c r="F35" i="143"/>
  <c r="E35" i="143"/>
  <c r="E36" i="143" s="1"/>
  <c r="P34" i="143"/>
  <c r="H34" i="143"/>
  <c r="P33" i="143"/>
  <c r="H33" i="143"/>
  <c r="P32" i="143"/>
  <c r="H32" i="143"/>
  <c r="P31" i="143"/>
  <c r="H31" i="143"/>
  <c r="P30" i="143"/>
  <c r="H30" i="143"/>
  <c r="O26" i="143"/>
  <c r="O27" i="143" s="1"/>
  <c r="N26" i="143"/>
  <c r="M26" i="143"/>
  <c r="G26" i="143"/>
  <c r="F26" i="143"/>
  <c r="E26" i="143"/>
  <c r="P25" i="143"/>
  <c r="H25" i="143"/>
  <c r="P24" i="143"/>
  <c r="H24" i="143"/>
  <c r="P23" i="143"/>
  <c r="H23" i="143"/>
  <c r="P22" i="143"/>
  <c r="H22" i="143"/>
  <c r="P21" i="143"/>
  <c r="H21" i="143"/>
  <c r="O17" i="143"/>
  <c r="N17" i="143"/>
  <c r="M17" i="143"/>
  <c r="G17" i="143"/>
  <c r="F17" i="143"/>
  <c r="N18" i="143" s="1"/>
  <c r="E17" i="143"/>
  <c r="P16" i="143"/>
  <c r="H16" i="143"/>
  <c r="P15" i="143"/>
  <c r="H15" i="143"/>
  <c r="P14" i="143"/>
  <c r="H14" i="143"/>
  <c r="P13" i="143"/>
  <c r="H13" i="143"/>
  <c r="P12" i="143"/>
  <c r="H12" i="143"/>
  <c r="O8" i="143"/>
  <c r="N8" i="143"/>
  <c r="M8" i="143"/>
  <c r="G8" i="143"/>
  <c r="F8" i="143"/>
  <c r="E8" i="143"/>
  <c r="P7" i="143"/>
  <c r="H7" i="143"/>
  <c r="P6" i="143"/>
  <c r="H6" i="143"/>
  <c r="P5" i="143"/>
  <c r="H5" i="143"/>
  <c r="P4" i="143"/>
  <c r="H4" i="143"/>
  <c r="P3" i="143"/>
  <c r="H3" i="143"/>
  <c r="C8" i="100"/>
  <c r="C9" i="100"/>
  <c r="C7" i="100"/>
  <c r="E54" i="142"/>
  <c r="O53" i="142"/>
  <c r="O54" i="142" s="1"/>
  <c r="N53" i="142"/>
  <c r="N54" i="142" s="1"/>
  <c r="M53" i="142"/>
  <c r="G53" i="142"/>
  <c r="E53" i="142"/>
  <c r="P52" i="142"/>
  <c r="H52" i="142"/>
  <c r="P51" i="142"/>
  <c r="H51" i="142"/>
  <c r="P50" i="142"/>
  <c r="H50" i="142"/>
  <c r="P49" i="142"/>
  <c r="H49" i="142"/>
  <c r="P48" i="142"/>
  <c r="H48" i="142"/>
  <c r="O44" i="142"/>
  <c r="N44" i="142"/>
  <c r="M44" i="142"/>
  <c r="G44" i="142"/>
  <c r="G45" i="142" s="1"/>
  <c r="F44" i="142"/>
  <c r="E44" i="142"/>
  <c r="P43" i="142"/>
  <c r="H43" i="142"/>
  <c r="P42" i="142"/>
  <c r="H42" i="142"/>
  <c r="P41" i="142"/>
  <c r="H41" i="142"/>
  <c r="P40" i="142"/>
  <c r="H40" i="142"/>
  <c r="P39" i="142"/>
  <c r="H39" i="142"/>
  <c r="O35" i="142"/>
  <c r="N35" i="142"/>
  <c r="N36" i="142" s="1"/>
  <c r="M35" i="142"/>
  <c r="G35" i="142"/>
  <c r="O36" i="142" s="1"/>
  <c r="F35" i="142"/>
  <c r="E35" i="142"/>
  <c r="P34" i="142"/>
  <c r="H34" i="142"/>
  <c r="P33" i="142"/>
  <c r="H33" i="142"/>
  <c r="P32" i="142"/>
  <c r="H32" i="142"/>
  <c r="P31" i="142"/>
  <c r="H31" i="142"/>
  <c r="P30" i="142"/>
  <c r="H30" i="142"/>
  <c r="O26" i="142"/>
  <c r="N26" i="142"/>
  <c r="M26" i="142"/>
  <c r="G26" i="142"/>
  <c r="F26" i="142"/>
  <c r="E26" i="142"/>
  <c r="E27" i="142" s="1"/>
  <c r="P25" i="142"/>
  <c r="H25" i="142"/>
  <c r="P24" i="142"/>
  <c r="H24" i="142"/>
  <c r="P23" i="142"/>
  <c r="H23" i="142"/>
  <c r="P22" i="142"/>
  <c r="H22" i="142"/>
  <c r="P21" i="142"/>
  <c r="H21" i="142"/>
  <c r="O17" i="142"/>
  <c r="N17" i="142"/>
  <c r="M17" i="142"/>
  <c r="G17" i="142"/>
  <c r="F17" i="142"/>
  <c r="E17" i="142"/>
  <c r="P16" i="142"/>
  <c r="H16" i="142"/>
  <c r="P15" i="142"/>
  <c r="H15" i="142"/>
  <c r="P14" i="142"/>
  <c r="H14" i="142"/>
  <c r="P13" i="142"/>
  <c r="H13" i="142"/>
  <c r="P12" i="142"/>
  <c r="H12" i="142"/>
  <c r="O9" i="142"/>
  <c r="N9" i="142"/>
  <c r="O8" i="142"/>
  <c r="N8" i="142"/>
  <c r="M8" i="142"/>
  <c r="G8" i="142"/>
  <c r="F8" i="142"/>
  <c r="F9" i="142" s="1"/>
  <c r="E8" i="142"/>
  <c r="P7" i="142"/>
  <c r="H7" i="142"/>
  <c r="P6" i="142"/>
  <c r="H6" i="142"/>
  <c r="P5" i="142"/>
  <c r="H5" i="142"/>
  <c r="P4" i="142"/>
  <c r="H4" i="142"/>
  <c r="P3" i="142"/>
  <c r="H3" i="142"/>
  <c r="O53" i="141"/>
  <c r="N53" i="141"/>
  <c r="M53" i="141"/>
  <c r="G53" i="141"/>
  <c r="F53" i="141"/>
  <c r="E53" i="141"/>
  <c r="P52" i="141"/>
  <c r="H52" i="141"/>
  <c r="P51" i="141"/>
  <c r="H51" i="141"/>
  <c r="P50" i="141"/>
  <c r="H50" i="141"/>
  <c r="P49" i="141"/>
  <c r="H49" i="141"/>
  <c r="P48" i="141"/>
  <c r="H48" i="141"/>
  <c r="O44" i="141"/>
  <c r="N44" i="141"/>
  <c r="M44" i="141"/>
  <c r="G44" i="141"/>
  <c r="F44" i="141"/>
  <c r="F45" i="141" s="1"/>
  <c r="E44" i="141"/>
  <c r="P43" i="141"/>
  <c r="H43" i="141"/>
  <c r="P42" i="141"/>
  <c r="H42" i="141"/>
  <c r="P41" i="141"/>
  <c r="H41" i="141"/>
  <c r="P40" i="141"/>
  <c r="H40" i="141"/>
  <c r="P39" i="141"/>
  <c r="H39" i="141"/>
  <c r="O35" i="141"/>
  <c r="N35" i="141"/>
  <c r="M35" i="141"/>
  <c r="G35" i="141"/>
  <c r="G36" i="141" s="1"/>
  <c r="F35" i="141"/>
  <c r="E35" i="141"/>
  <c r="P34" i="141"/>
  <c r="H34" i="141"/>
  <c r="P33" i="141"/>
  <c r="H33" i="141"/>
  <c r="P32" i="141"/>
  <c r="H32" i="141"/>
  <c r="P31" i="141"/>
  <c r="H31" i="141"/>
  <c r="P30" i="141"/>
  <c r="H30" i="141"/>
  <c r="O26" i="141"/>
  <c r="N26" i="141"/>
  <c r="M26" i="141"/>
  <c r="G26" i="141"/>
  <c r="F26" i="141"/>
  <c r="E26" i="141"/>
  <c r="P25" i="141"/>
  <c r="H25" i="141"/>
  <c r="P24" i="141"/>
  <c r="H24" i="141"/>
  <c r="P23" i="141"/>
  <c r="H23" i="141"/>
  <c r="P22" i="141"/>
  <c r="H22" i="141"/>
  <c r="P21" i="141"/>
  <c r="H21" i="141"/>
  <c r="O17" i="141"/>
  <c r="N17" i="141"/>
  <c r="M17" i="141"/>
  <c r="G17" i="141"/>
  <c r="G18" i="141" s="1"/>
  <c r="F17" i="141"/>
  <c r="F18" i="141" s="1"/>
  <c r="E17" i="141"/>
  <c r="P16" i="141"/>
  <c r="H16" i="141"/>
  <c r="P15" i="141"/>
  <c r="H15" i="141"/>
  <c r="P14" i="141"/>
  <c r="H14" i="141"/>
  <c r="P13" i="141"/>
  <c r="H13" i="141"/>
  <c r="P12" i="141"/>
  <c r="H12" i="141"/>
  <c r="O8" i="141"/>
  <c r="N8" i="141"/>
  <c r="M8" i="141"/>
  <c r="G8" i="141"/>
  <c r="G9" i="141" s="1"/>
  <c r="F8" i="141"/>
  <c r="F9" i="141" s="1"/>
  <c r="E8" i="141"/>
  <c r="P7" i="141"/>
  <c r="H7" i="141"/>
  <c r="P6" i="141"/>
  <c r="H6" i="141"/>
  <c r="P5" i="141"/>
  <c r="H5" i="141"/>
  <c r="P4" i="141"/>
  <c r="H4" i="141"/>
  <c r="P3" i="141"/>
  <c r="H3" i="141"/>
  <c r="O53" i="140"/>
  <c r="N53" i="140"/>
  <c r="M53" i="140"/>
  <c r="P53" i="140" s="1"/>
  <c r="G53" i="140"/>
  <c r="F53" i="140"/>
  <c r="E53" i="140"/>
  <c r="P52" i="140"/>
  <c r="H52" i="140"/>
  <c r="P51" i="140"/>
  <c r="H51" i="140"/>
  <c r="P50" i="140"/>
  <c r="H50" i="140"/>
  <c r="P49" i="140"/>
  <c r="H49" i="140"/>
  <c r="P48" i="140"/>
  <c r="H48" i="140"/>
  <c r="O44" i="140"/>
  <c r="N44" i="140"/>
  <c r="M44" i="140"/>
  <c r="P44" i="140" s="1"/>
  <c r="G44" i="140"/>
  <c r="G45" i="140" s="1"/>
  <c r="F44" i="140"/>
  <c r="E44" i="140"/>
  <c r="P43" i="140"/>
  <c r="H43" i="140"/>
  <c r="P42" i="140"/>
  <c r="H42" i="140"/>
  <c r="P41" i="140"/>
  <c r="H41" i="140"/>
  <c r="P40" i="140"/>
  <c r="H40" i="140"/>
  <c r="P39" i="140"/>
  <c r="H39" i="140"/>
  <c r="O35" i="140"/>
  <c r="N35" i="140"/>
  <c r="M35" i="140"/>
  <c r="G35" i="140"/>
  <c r="F35" i="140"/>
  <c r="E35" i="140"/>
  <c r="P34" i="140"/>
  <c r="H34" i="140"/>
  <c r="P33" i="140"/>
  <c r="H33" i="140"/>
  <c r="P32" i="140"/>
  <c r="H32" i="140"/>
  <c r="P31" i="140"/>
  <c r="H31" i="140"/>
  <c r="P30" i="140"/>
  <c r="H30" i="140"/>
  <c r="O26" i="140"/>
  <c r="N26" i="140"/>
  <c r="M26" i="140"/>
  <c r="P26" i="140" s="1"/>
  <c r="G26" i="140"/>
  <c r="F26" i="140"/>
  <c r="E26" i="140"/>
  <c r="P25" i="140"/>
  <c r="H25" i="140"/>
  <c r="P24" i="140"/>
  <c r="H24" i="140"/>
  <c r="P23" i="140"/>
  <c r="H23" i="140"/>
  <c r="P22" i="140"/>
  <c r="H22" i="140"/>
  <c r="P21" i="140"/>
  <c r="H21" i="140"/>
  <c r="O17" i="140"/>
  <c r="N17" i="140"/>
  <c r="M17" i="140"/>
  <c r="P17" i="140" s="1"/>
  <c r="G17" i="140"/>
  <c r="G18" i="140" s="1"/>
  <c r="F17" i="140"/>
  <c r="E17" i="140"/>
  <c r="P16" i="140"/>
  <c r="H16" i="140"/>
  <c r="P15" i="140"/>
  <c r="H15" i="140"/>
  <c r="P14" i="140"/>
  <c r="H14" i="140"/>
  <c r="P13" i="140"/>
  <c r="H13" i="140"/>
  <c r="P12" i="140"/>
  <c r="H12" i="140"/>
  <c r="O8" i="140"/>
  <c r="N8" i="140"/>
  <c r="M8" i="140"/>
  <c r="G8" i="140"/>
  <c r="F8" i="140"/>
  <c r="E8" i="140"/>
  <c r="P7" i="140"/>
  <c r="H7" i="140"/>
  <c r="P6" i="140"/>
  <c r="H6" i="140"/>
  <c r="P5" i="140"/>
  <c r="H5" i="140"/>
  <c r="P4" i="140"/>
  <c r="H4" i="140"/>
  <c r="P3" i="140"/>
  <c r="H3" i="140"/>
  <c r="O53" i="139"/>
  <c r="N53" i="139"/>
  <c r="M53" i="139"/>
  <c r="G53" i="139"/>
  <c r="F53" i="139"/>
  <c r="E53" i="139"/>
  <c r="P52" i="139"/>
  <c r="H52" i="139"/>
  <c r="P51" i="139"/>
  <c r="H51" i="139"/>
  <c r="P50" i="139"/>
  <c r="H50" i="139"/>
  <c r="P49" i="139"/>
  <c r="H49" i="139"/>
  <c r="P48" i="139"/>
  <c r="H48" i="139"/>
  <c r="O44" i="139"/>
  <c r="N44" i="139"/>
  <c r="M44" i="139"/>
  <c r="G44" i="139"/>
  <c r="F44" i="139"/>
  <c r="F45" i="139" s="1"/>
  <c r="E44" i="139"/>
  <c r="P43" i="139"/>
  <c r="H43" i="139"/>
  <c r="P42" i="139"/>
  <c r="H42" i="139"/>
  <c r="P41" i="139"/>
  <c r="H41" i="139"/>
  <c r="P40" i="139"/>
  <c r="H40" i="139"/>
  <c r="P39" i="139"/>
  <c r="H39" i="139"/>
  <c r="O35" i="139"/>
  <c r="N35" i="139"/>
  <c r="M35" i="139"/>
  <c r="G35" i="139"/>
  <c r="F35" i="139"/>
  <c r="E35" i="139"/>
  <c r="P34" i="139"/>
  <c r="H34" i="139"/>
  <c r="P33" i="139"/>
  <c r="H33" i="139"/>
  <c r="P32" i="139"/>
  <c r="H32" i="139"/>
  <c r="P31" i="139"/>
  <c r="H31" i="139"/>
  <c r="P30" i="139"/>
  <c r="H30" i="139"/>
  <c r="O26" i="139"/>
  <c r="N26" i="139"/>
  <c r="M26" i="139"/>
  <c r="G26" i="139"/>
  <c r="F26" i="139"/>
  <c r="E26" i="139"/>
  <c r="P25" i="139"/>
  <c r="H25" i="139"/>
  <c r="P24" i="139"/>
  <c r="H24" i="139"/>
  <c r="P23" i="139"/>
  <c r="H23" i="139"/>
  <c r="P22" i="139"/>
  <c r="H22" i="139"/>
  <c r="P21" i="139"/>
  <c r="H21" i="139"/>
  <c r="O17" i="139"/>
  <c r="N17" i="139"/>
  <c r="M17" i="139"/>
  <c r="G17" i="139"/>
  <c r="F17" i="139"/>
  <c r="E17" i="139"/>
  <c r="P16" i="139"/>
  <c r="H16" i="139"/>
  <c r="P15" i="139"/>
  <c r="H15" i="139"/>
  <c r="P14" i="139"/>
  <c r="H14" i="139"/>
  <c r="P13" i="139"/>
  <c r="H13" i="139"/>
  <c r="P12" i="139"/>
  <c r="H12" i="139"/>
  <c r="O8" i="139"/>
  <c r="N8" i="139"/>
  <c r="M8" i="139"/>
  <c r="G8" i="139"/>
  <c r="G9" i="139" s="1"/>
  <c r="F8" i="139"/>
  <c r="E8" i="139"/>
  <c r="E9" i="139" s="1"/>
  <c r="P7" i="139"/>
  <c r="H7" i="139"/>
  <c r="P6" i="139"/>
  <c r="H6" i="139"/>
  <c r="P5" i="139"/>
  <c r="H5" i="139"/>
  <c r="P4" i="139"/>
  <c r="H4" i="139"/>
  <c r="P3" i="139"/>
  <c r="H3" i="139"/>
  <c r="O53" i="138"/>
  <c r="N53" i="138"/>
  <c r="M53" i="138"/>
  <c r="G53" i="138"/>
  <c r="G54" i="138" s="1"/>
  <c r="F53" i="138"/>
  <c r="E53" i="138"/>
  <c r="P52" i="138"/>
  <c r="H52" i="138"/>
  <c r="P51" i="138"/>
  <c r="H51" i="138"/>
  <c r="P50" i="138"/>
  <c r="H50" i="138"/>
  <c r="P49" i="138"/>
  <c r="H49" i="138"/>
  <c r="P48" i="138"/>
  <c r="H48" i="138"/>
  <c r="O44" i="138"/>
  <c r="N44" i="138"/>
  <c r="M44" i="138"/>
  <c r="M45" i="138" s="1"/>
  <c r="G44" i="138"/>
  <c r="F44" i="138"/>
  <c r="E44" i="138"/>
  <c r="P43" i="138"/>
  <c r="H43" i="138"/>
  <c r="P42" i="138"/>
  <c r="H42" i="138"/>
  <c r="P41" i="138"/>
  <c r="H41" i="138"/>
  <c r="P40" i="138"/>
  <c r="H40" i="138"/>
  <c r="P39" i="138"/>
  <c r="H39" i="138"/>
  <c r="O35" i="138"/>
  <c r="N35" i="138"/>
  <c r="M35" i="138"/>
  <c r="G35" i="138"/>
  <c r="F35" i="138"/>
  <c r="E35" i="138"/>
  <c r="P34" i="138"/>
  <c r="H34" i="138"/>
  <c r="P33" i="138"/>
  <c r="H33" i="138"/>
  <c r="P32" i="138"/>
  <c r="H32" i="138"/>
  <c r="P31" i="138"/>
  <c r="H31" i="138"/>
  <c r="P30" i="138"/>
  <c r="H30" i="138"/>
  <c r="O26" i="138"/>
  <c r="N26" i="138"/>
  <c r="M26" i="138"/>
  <c r="G26" i="138"/>
  <c r="F26" i="138"/>
  <c r="F27" i="138" s="1"/>
  <c r="E26" i="138"/>
  <c r="P25" i="138"/>
  <c r="H25" i="138"/>
  <c r="P24" i="138"/>
  <c r="H24" i="138"/>
  <c r="P23" i="138"/>
  <c r="H23" i="138"/>
  <c r="P22" i="138"/>
  <c r="H22" i="138"/>
  <c r="P21" i="138"/>
  <c r="H21" i="138"/>
  <c r="O17" i="138"/>
  <c r="N17" i="138"/>
  <c r="M17" i="138"/>
  <c r="G17" i="138"/>
  <c r="F17" i="138"/>
  <c r="E17" i="138"/>
  <c r="P16" i="138"/>
  <c r="H16" i="138"/>
  <c r="P15" i="138"/>
  <c r="H15" i="138"/>
  <c r="P14" i="138"/>
  <c r="H14" i="138"/>
  <c r="P13" i="138"/>
  <c r="H13" i="138"/>
  <c r="P12" i="138"/>
  <c r="H12" i="138"/>
  <c r="O8" i="138"/>
  <c r="N8" i="138"/>
  <c r="M8" i="138"/>
  <c r="G8" i="138"/>
  <c r="F8" i="138"/>
  <c r="E8" i="138"/>
  <c r="P7" i="138"/>
  <c r="H7" i="138"/>
  <c r="P6" i="138"/>
  <c r="H6" i="138"/>
  <c r="P5" i="138"/>
  <c r="H5" i="138"/>
  <c r="P4" i="138"/>
  <c r="H4" i="138"/>
  <c r="P3" i="138"/>
  <c r="H3" i="138"/>
  <c r="O53" i="137"/>
  <c r="N53" i="137"/>
  <c r="M53" i="137"/>
  <c r="G53" i="137"/>
  <c r="G54" i="137" s="1"/>
  <c r="F53" i="137"/>
  <c r="E53" i="137"/>
  <c r="P52" i="137"/>
  <c r="H52" i="137"/>
  <c r="P51" i="137"/>
  <c r="H51" i="137"/>
  <c r="P50" i="137"/>
  <c r="H50" i="137"/>
  <c r="P49" i="137"/>
  <c r="H49" i="137"/>
  <c r="P48" i="137"/>
  <c r="H48" i="137"/>
  <c r="O44" i="137"/>
  <c r="N44" i="137"/>
  <c r="M44" i="137"/>
  <c r="E45" i="137" s="1"/>
  <c r="G44" i="137"/>
  <c r="F44" i="137"/>
  <c r="E44" i="137"/>
  <c r="P43" i="137"/>
  <c r="H43" i="137"/>
  <c r="P42" i="137"/>
  <c r="H42" i="137"/>
  <c r="P41" i="137"/>
  <c r="H41" i="137"/>
  <c r="P40" i="137"/>
  <c r="H40" i="137"/>
  <c r="P39" i="137"/>
  <c r="H39" i="137"/>
  <c r="O35" i="137"/>
  <c r="N35" i="137"/>
  <c r="M35" i="137"/>
  <c r="G35" i="137"/>
  <c r="F35" i="137"/>
  <c r="E35" i="137"/>
  <c r="E36" i="137" s="1"/>
  <c r="P34" i="137"/>
  <c r="H34" i="137"/>
  <c r="P33" i="137"/>
  <c r="H33" i="137"/>
  <c r="P32" i="137"/>
  <c r="H32" i="137"/>
  <c r="P31" i="137"/>
  <c r="H31" i="137"/>
  <c r="P30" i="137"/>
  <c r="H30" i="137"/>
  <c r="O26" i="137"/>
  <c r="N26" i="137"/>
  <c r="M26" i="137"/>
  <c r="G26" i="137"/>
  <c r="F26" i="137"/>
  <c r="E26" i="137"/>
  <c r="P25" i="137"/>
  <c r="H25" i="137"/>
  <c r="P24" i="137"/>
  <c r="H24" i="137"/>
  <c r="P23" i="137"/>
  <c r="H23" i="137"/>
  <c r="P22" i="137"/>
  <c r="H22" i="137"/>
  <c r="P21" i="137"/>
  <c r="H21" i="137"/>
  <c r="O17" i="137"/>
  <c r="N17" i="137"/>
  <c r="M17" i="137"/>
  <c r="G17" i="137"/>
  <c r="F17" i="137"/>
  <c r="E17" i="137"/>
  <c r="P16" i="137"/>
  <c r="H16" i="137"/>
  <c r="P15" i="137"/>
  <c r="H15" i="137"/>
  <c r="P14" i="137"/>
  <c r="H14" i="137"/>
  <c r="P13" i="137"/>
  <c r="H13" i="137"/>
  <c r="P12" i="137"/>
  <c r="H12" i="137"/>
  <c r="O8" i="137"/>
  <c r="N8" i="137"/>
  <c r="M8" i="137"/>
  <c r="G8" i="137"/>
  <c r="F8" i="137"/>
  <c r="F9" i="137" s="1"/>
  <c r="E8" i="137"/>
  <c r="P7" i="137"/>
  <c r="H7" i="137"/>
  <c r="P6" i="137"/>
  <c r="H6" i="137"/>
  <c r="P5" i="137"/>
  <c r="H5" i="137"/>
  <c r="P4" i="137"/>
  <c r="H4" i="137"/>
  <c r="P3" i="137"/>
  <c r="H3" i="137"/>
  <c r="P34" i="135"/>
  <c r="P33" i="135"/>
  <c r="P32" i="135"/>
  <c r="P31" i="135"/>
  <c r="P30" i="135"/>
  <c r="H34" i="135"/>
  <c r="H33" i="135"/>
  <c r="H32" i="135"/>
  <c r="H31" i="135"/>
  <c r="H30" i="135"/>
  <c r="O53" i="136"/>
  <c r="N53" i="136"/>
  <c r="M53" i="136"/>
  <c r="G53" i="136"/>
  <c r="F53" i="136"/>
  <c r="E53" i="136"/>
  <c r="P52" i="136"/>
  <c r="H52" i="136"/>
  <c r="P51" i="136"/>
  <c r="H51" i="136"/>
  <c r="P50" i="136"/>
  <c r="H50" i="136"/>
  <c r="P49" i="136"/>
  <c r="H49" i="136"/>
  <c r="P48" i="136"/>
  <c r="H48" i="136"/>
  <c r="O44" i="136"/>
  <c r="N44" i="136"/>
  <c r="M44" i="136"/>
  <c r="G44" i="136"/>
  <c r="F44" i="136"/>
  <c r="E44" i="136"/>
  <c r="P43" i="136"/>
  <c r="H43" i="136"/>
  <c r="P42" i="136"/>
  <c r="H42" i="136"/>
  <c r="P41" i="136"/>
  <c r="H41" i="136"/>
  <c r="P40" i="136"/>
  <c r="H40" i="136"/>
  <c r="P39" i="136"/>
  <c r="H39" i="136"/>
  <c r="O35" i="136"/>
  <c r="N35" i="136"/>
  <c r="N36" i="136" s="1"/>
  <c r="M35" i="136"/>
  <c r="G35" i="136"/>
  <c r="O36" i="136" s="1"/>
  <c r="F35" i="136"/>
  <c r="E35" i="136"/>
  <c r="P34" i="136"/>
  <c r="H34" i="136"/>
  <c r="P33" i="136"/>
  <c r="H33" i="136"/>
  <c r="P32" i="136"/>
  <c r="H32" i="136"/>
  <c r="P31" i="136"/>
  <c r="H31" i="136"/>
  <c r="P30" i="136"/>
  <c r="H30" i="136"/>
  <c r="O26" i="136"/>
  <c r="N26" i="136"/>
  <c r="M26" i="136"/>
  <c r="G26" i="136"/>
  <c r="F26" i="136"/>
  <c r="F27" i="136" s="1"/>
  <c r="E26" i="136"/>
  <c r="P25" i="136"/>
  <c r="H25" i="136"/>
  <c r="P24" i="136"/>
  <c r="H24" i="136"/>
  <c r="P23" i="136"/>
  <c r="H23" i="136"/>
  <c r="P22" i="136"/>
  <c r="H22" i="136"/>
  <c r="P21" i="136"/>
  <c r="H21" i="136"/>
  <c r="O17" i="136"/>
  <c r="N17" i="136"/>
  <c r="M17" i="136"/>
  <c r="G17" i="136"/>
  <c r="F17" i="136"/>
  <c r="E17" i="136"/>
  <c r="P16" i="136"/>
  <c r="H16" i="136"/>
  <c r="P15" i="136"/>
  <c r="H15" i="136"/>
  <c r="P14" i="136"/>
  <c r="H14" i="136"/>
  <c r="P13" i="136"/>
  <c r="H13" i="136"/>
  <c r="P12" i="136"/>
  <c r="H12" i="136"/>
  <c r="O8" i="136"/>
  <c r="N8" i="136"/>
  <c r="M8" i="136"/>
  <c r="G8" i="136"/>
  <c r="F8" i="136"/>
  <c r="E8" i="136"/>
  <c r="P7" i="136"/>
  <c r="H7" i="136"/>
  <c r="P6" i="136"/>
  <c r="H6" i="136"/>
  <c r="P5" i="136"/>
  <c r="H5" i="136"/>
  <c r="P4" i="136"/>
  <c r="H4" i="136"/>
  <c r="P3" i="136"/>
  <c r="H3" i="136"/>
  <c r="O53" i="135"/>
  <c r="N53" i="135"/>
  <c r="M53" i="135"/>
  <c r="G53" i="135"/>
  <c r="G54" i="135" s="1"/>
  <c r="F53" i="135"/>
  <c r="F54" i="135" s="1"/>
  <c r="E53" i="135"/>
  <c r="P52" i="135"/>
  <c r="H52" i="135"/>
  <c r="P51" i="135"/>
  <c r="H51" i="135"/>
  <c r="P50" i="135"/>
  <c r="H50" i="135"/>
  <c r="P49" i="135"/>
  <c r="H49" i="135"/>
  <c r="P48" i="135"/>
  <c r="H48" i="135"/>
  <c r="O44" i="135"/>
  <c r="O45" i="135" s="1"/>
  <c r="N44" i="135"/>
  <c r="N45" i="135" s="1"/>
  <c r="M44" i="135"/>
  <c r="G44" i="135"/>
  <c r="F44" i="135"/>
  <c r="E44" i="135"/>
  <c r="P43" i="135"/>
  <c r="H43" i="135"/>
  <c r="P42" i="135"/>
  <c r="H42" i="135"/>
  <c r="P41" i="135"/>
  <c r="H41" i="135"/>
  <c r="P40" i="135"/>
  <c r="H40" i="135"/>
  <c r="P39" i="135"/>
  <c r="H39" i="135"/>
  <c r="O35" i="135"/>
  <c r="N35" i="135"/>
  <c r="M35" i="135"/>
  <c r="G35" i="135"/>
  <c r="F35" i="135"/>
  <c r="E35" i="135"/>
  <c r="O26" i="135"/>
  <c r="N26" i="135"/>
  <c r="M26" i="135"/>
  <c r="E27" i="135" s="1"/>
  <c r="G26" i="135"/>
  <c r="F26" i="135"/>
  <c r="E26" i="135"/>
  <c r="P25" i="135"/>
  <c r="H25" i="135"/>
  <c r="P24" i="135"/>
  <c r="H24" i="135"/>
  <c r="P23" i="135"/>
  <c r="H23" i="135"/>
  <c r="P22" i="135"/>
  <c r="H22" i="135"/>
  <c r="P21" i="135"/>
  <c r="H21" i="135"/>
  <c r="O17" i="135"/>
  <c r="N17" i="135"/>
  <c r="M17" i="135"/>
  <c r="G17" i="135"/>
  <c r="F17" i="135"/>
  <c r="E17" i="135"/>
  <c r="P16" i="135"/>
  <c r="H16" i="135"/>
  <c r="P15" i="135"/>
  <c r="H15" i="135"/>
  <c r="P14" i="135"/>
  <c r="H14" i="135"/>
  <c r="P13" i="135"/>
  <c r="H13" i="135"/>
  <c r="P12" i="135"/>
  <c r="H12" i="135"/>
  <c r="O8" i="135"/>
  <c r="N8" i="135"/>
  <c r="M8" i="135"/>
  <c r="G8" i="135"/>
  <c r="F8" i="135"/>
  <c r="F9" i="135" s="1"/>
  <c r="E8" i="135"/>
  <c r="P7" i="135"/>
  <c r="H7" i="135"/>
  <c r="P6" i="135"/>
  <c r="H6" i="135"/>
  <c r="P5" i="135"/>
  <c r="H5" i="135"/>
  <c r="P4" i="135"/>
  <c r="H4" i="135"/>
  <c r="P3" i="135"/>
  <c r="H3" i="135"/>
  <c r="O53" i="134"/>
  <c r="N53" i="134"/>
  <c r="M53" i="134"/>
  <c r="G53" i="134"/>
  <c r="F53" i="134"/>
  <c r="F54" i="134" s="1"/>
  <c r="E53" i="134"/>
  <c r="P52" i="134"/>
  <c r="H52" i="134"/>
  <c r="P51" i="134"/>
  <c r="H51" i="134"/>
  <c r="P50" i="134"/>
  <c r="H50" i="134"/>
  <c r="P49" i="134"/>
  <c r="H49" i="134"/>
  <c r="P48" i="134"/>
  <c r="H48" i="134"/>
  <c r="E45" i="134"/>
  <c r="O44" i="134"/>
  <c r="O45" i="134" s="1"/>
  <c r="N44" i="134"/>
  <c r="M44" i="134"/>
  <c r="G44" i="134"/>
  <c r="F44" i="134"/>
  <c r="E44" i="134"/>
  <c r="P43" i="134"/>
  <c r="H43" i="134"/>
  <c r="P42" i="134"/>
  <c r="H42" i="134"/>
  <c r="P41" i="134"/>
  <c r="H41" i="134"/>
  <c r="P40" i="134"/>
  <c r="H40" i="134"/>
  <c r="P39" i="134"/>
  <c r="H39" i="134"/>
  <c r="O35" i="134"/>
  <c r="N35" i="134"/>
  <c r="M35" i="134"/>
  <c r="G35" i="134"/>
  <c r="G36" i="134" s="1"/>
  <c r="F35" i="134"/>
  <c r="E35" i="134"/>
  <c r="P34" i="134"/>
  <c r="H34" i="134"/>
  <c r="P33" i="134"/>
  <c r="H33" i="134"/>
  <c r="P32" i="134"/>
  <c r="H32" i="134"/>
  <c r="P31" i="134"/>
  <c r="H31" i="134"/>
  <c r="P30" i="134"/>
  <c r="H30" i="134"/>
  <c r="M27" i="134"/>
  <c r="O26" i="134"/>
  <c r="O27" i="134" s="1"/>
  <c r="N26" i="134"/>
  <c r="M26" i="134"/>
  <c r="G26" i="134"/>
  <c r="F26" i="134"/>
  <c r="E26" i="134"/>
  <c r="P25" i="134"/>
  <c r="H25" i="134"/>
  <c r="P24" i="134"/>
  <c r="H24" i="134"/>
  <c r="P23" i="134"/>
  <c r="H23" i="134"/>
  <c r="P22" i="134"/>
  <c r="H22" i="134"/>
  <c r="P21" i="134"/>
  <c r="H21" i="134"/>
  <c r="O17" i="134"/>
  <c r="N17" i="134"/>
  <c r="M17" i="134"/>
  <c r="G17" i="134"/>
  <c r="G18" i="134" s="1"/>
  <c r="F17" i="134"/>
  <c r="E17" i="134"/>
  <c r="P16" i="134"/>
  <c r="H16" i="134"/>
  <c r="P15" i="134"/>
  <c r="H15" i="134"/>
  <c r="P14" i="134"/>
  <c r="H14" i="134"/>
  <c r="P13" i="134"/>
  <c r="H13" i="134"/>
  <c r="P12" i="134"/>
  <c r="H12" i="134"/>
  <c r="E9" i="134"/>
  <c r="O8" i="134"/>
  <c r="O9" i="134" s="1"/>
  <c r="N8" i="134"/>
  <c r="M8" i="134"/>
  <c r="G8" i="134"/>
  <c r="F8" i="134"/>
  <c r="E8" i="134"/>
  <c r="P7" i="134"/>
  <c r="H7" i="134"/>
  <c r="P6" i="134"/>
  <c r="H6" i="134"/>
  <c r="P5" i="134"/>
  <c r="H5" i="134"/>
  <c r="P4" i="134"/>
  <c r="H4" i="134"/>
  <c r="P3" i="134"/>
  <c r="H3" i="134"/>
  <c r="O53" i="133"/>
  <c r="N53" i="133"/>
  <c r="M53" i="133"/>
  <c r="G53" i="133"/>
  <c r="F53" i="133"/>
  <c r="E53" i="133"/>
  <c r="P52" i="133"/>
  <c r="H52" i="133"/>
  <c r="P51" i="133"/>
  <c r="H51" i="133"/>
  <c r="P50" i="133"/>
  <c r="H50" i="133"/>
  <c r="P49" i="133"/>
  <c r="H49" i="133"/>
  <c r="P48" i="133"/>
  <c r="H48" i="133"/>
  <c r="O44" i="133"/>
  <c r="N44" i="133"/>
  <c r="M44" i="133"/>
  <c r="G44" i="133"/>
  <c r="F44" i="133"/>
  <c r="E44" i="133"/>
  <c r="P43" i="133"/>
  <c r="H43" i="133"/>
  <c r="P42" i="133"/>
  <c r="H42" i="133"/>
  <c r="P41" i="133"/>
  <c r="H41" i="133"/>
  <c r="P40" i="133"/>
  <c r="H40" i="133"/>
  <c r="P39" i="133"/>
  <c r="H39" i="133"/>
  <c r="O35" i="133"/>
  <c r="N35" i="133"/>
  <c r="M35" i="133"/>
  <c r="G35" i="133"/>
  <c r="O36" i="133" s="1"/>
  <c r="F35" i="133"/>
  <c r="E35" i="133"/>
  <c r="P34" i="133"/>
  <c r="H34" i="133"/>
  <c r="P33" i="133"/>
  <c r="H33" i="133"/>
  <c r="P32" i="133"/>
  <c r="H32" i="133"/>
  <c r="P31" i="133"/>
  <c r="H31" i="133"/>
  <c r="P30" i="133"/>
  <c r="H30" i="133"/>
  <c r="O26" i="133"/>
  <c r="N26" i="133"/>
  <c r="M26" i="133"/>
  <c r="G26" i="133"/>
  <c r="F26" i="133"/>
  <c r="E26" i="133"/>
  <c r="P25" i="133"/>
  <c r="H25" i="133"/>
  <c r="P24" i="133"/>
  <c r="H24" i="133"/>
  <c r="P23" i="133"/>
  <c r="H23" i="133"/>
  <c r="P22" i="133"/>
  <c r="H22" i="133"/>
  <c r="P21" i="133"/>
  <c r="H21" i="133"/>
  <c r="O17" i="133"/>
  <c r="N17" i="133"/>
  <c r="M17" i="133"/>
  <c r="G17" i="133"/>
  <c r="F17" i="133"/>
  <c r="E17" i="133"/>
  <c r="P16" i="133"/>
  <c r="H16" i="133"/>
  <c r="P15" i="133"/>
  <c r="H15" i="133"/>
  <c r="P14" i="133"/>
  <c r="H14" i="133"/>
  <c r="P13" i="133"/>
  <c r="H13" i="133"/>
  <c r="P12" i="133"/>
  <c r="H12" i="133"/>
  <c r="O8" i="133"/>
  <c r="N8" i="133"/>
  <c r="M8" i="133"/>
  <c r="G8" i="133"/>
  <c r="F8" i="133"/>
  <c r="E8" i="133"/>
  <c r="P7" i="133"/>
  <c r="H7" i="133"/>
  <c r="P6" i="133"/>
  <c r="H6" i="133"/>
  <c r="P5" i="133"/>
  <c r="H5" i="133"/>
  <c r="P4" i="133"/>
  <c r="H4" i="133"/>
  <c r="P3" i="133"/>
  <c r="H3" i="133"/>
  <c r="E17" i="131"/>
  <c r="O53" i="132"/>
  <c r="N53" i="132"/>
  <c r="M53" i="132"/>
  <c r="G53" i="132"/>
  <c r="G54" i="132" s="1"/>
  <c r="F53" i="132"/>
  <c r="F54" i="132" s="1"/>
  <c r="E53" i="132"/>
  <c r="P52" i="132"/>
  <c r="H52" i="132"/>
  <c r="P51" i="132"/>
  <c r="H51" i="132"/>
  <c r="P50" i="132"/>
  <c r="H50" i="132"/>
  <c r="P49" i="132"/>
  <c r="H49" i="132"/>
  <c r="P48" i="132"/>
  <c r="H48" i="132"/>
  <c r="O44" i="132"/>
  <c r="N44" i="132"/>
  <c r="M44" i="132"/>
  <c r="G44" i="132"/>
  <c r="O45" i="132" s="1"/>
  <c r="F44" i="132"/>
  <c r="E44" i="132"/>
  <c r="P43" i="132"/>
  <c r="H43" i="132"/>
  <c r="P42" i="132"/>
  <c r="H42" i="132"/>
  <c r="P41" i="132"/>
  <c r="H41" i="132"/>
  <c r="P40" i="132"/>
  <c r="H40" i="132"/>
  <c r="P39" i="132"/>
  <c r="H39" i="132"/>
  <c r="O35" i="132"/>
  <c r="O36" i="132" s="1"/>
  <c r="N35" i="132"/>
  <c r="M35" i="132"/>
  <c r="G35" i="132"/>
  <c r="F35" i="132"/>
  <c r="E35" i="132"/>
  <c r="E36" i="132" s="1"/>
  <c r="P34" i="132"/>
  <c r="H34" i="132"/>
  <c r="P33" i="132"/>
  <c r="H33" i="132"/>
  <c r="P32" i="132"/>
  <c r="H32" i="132"/>
  <c r="P31" i="132"/>
  <c r="H31" i="132"/>
  <c r="P30" i="132"/>
  <c r="H30" i="132"/>
  <c r="O26" i="132"/>
  <c r="N26" i="132"/>
  <c r="M26" i="132"/>
  <c r="G26" i="132"/>
  <c r="G27" i="132" s="1"/>
  <c r="F26" i="132"/>
  <c r="F27" i="132" s="1"/>
  <c r="E26" i="132"/>
  <c r="P25" i="132"/>
  <c r="H25" i="132"/>
  <c r="P24" i="132"/>
  <c r="H24" i="132"/>
  <c r="P23" i="132"/>
  <c r="H23" i="132"/>
  <c r="P22" i="132"/>
  <c r="H22" i="132"/>
  <c r="P21" i="132"/>
  <c r="H21" i="132"/>
  <c r="O17" i="132"/>
  <c r="N17" i="132"/>
  <c r="N18" i="132" s="1"/>
  <c r="M17" i="132"/>
  <c r="P17" i="132" s="1"/>
  <c r="G17" i="132"/>
  <c r="F17" i="132"/>
  <c r="E17" i="132"/>
  <c r="P16" i="132"/>
  <c r="H16" i="132"/>
  <c r="P15" i="132"/>
  <c r="H15" i="132"/>
  <c r="P14" i="132"/>
  <c r="H14" i="132"/>
  <c r="P13" i="132"/>
  <c r="H13" i="132"/>
  <c r="P12" i="132"/>
  <c r="H12" i="132"/>
  <c r="O8" i="132"/>
  <c r="N8" i="132"/>
  <c r="M8" i="132"/>
  <c r="G8" i="132"/>
  <c r="F8" i="132"/>
  <c r="E8" i="132"/>
  <c r="E9" i="132" s="1"/>
  <c r="P7" i="132"/>
  <c r="H7" i="132"/>
  <c r="P6" i="132"/>
  <c r="H6" i="132"/>
  <c r="P5" i="132"/>
  <c r="H5" i="132"/>
  <c r="P4" i="132"/>
  <c r="H4" i="132"/>
  <c r="P3" i="132"/>
  <c r="H3" i="132"/>
  <c r="P33" i="130"/>
  <c r="O53" i="131"/>
  <c r="N53" i="131"/>
  <c r="M53" i="131"/>
  <c r="G53" i="131"/>
  <c r="F53" i="131"/>
  <c r="E53" i="131"/>
  <c r="H53" i="131" s="1"/>
  <c r="P52" i="131"/>
  <c r="H52" i="131"/>
  <c r="P51" i="131"/>
  <c r="H51" i="131"/>
  <c r="P50" i="131"/>
  <c r="H50" i="131"/>
  <c r="P49" i="131"/>
  <c r="H49" i="131"/>
  <c r="P48" i="131"/>
  <c r="H48" i="131"/>
  <c r="O44" i="131"/>
  <c r="O45" i="131" s="1"/>
  <c r="N44" i="131"/>
  <c r="F45" i="131" s="1"/>
  <c r="M44" i="131"/>
  <c r="G44" i="131"/>
  <c r="F44" i="131"/>
  <c r="E44" i="131"/>
  <c r="P43" i="131"/>
  <c r="H43" i="131"/>
  <c r="P42" i="131"/>
  <c r="H42" i="131"/>
  <c r="P41" i="131"/>
  <c r="H41" i="131"/>
  <c r="P40" i="131"/>
  <c r="H40" i="131"/>
  <c r="P39" i="131"/>
  <c r="H39" i="131"/>
  <c r="O35" i="131"/>
  <c r="N35" i="131"/>
  <c r="M35" i="131"/>
  <c r="G35" i="131"/>
  <c r="F35" i="131"/>
  <c r="E35" i="131"/>
  <c r="P34" i="131"/>
  <c r="H34" i="131"/>
  <c r="P33" i="131"/>
  <c r="H33" i="131"/>
  <c r="P32" i="131"/>
  <c r="H32" i="131"/>
  <c r="P31" i="131"/>
  <c r="H31" i="131"/>
  <c r="P30" i="131"/>
  <c r="H30" i="131"/>
  <c r="O26" i="131"/>
  <c r="N26" i="131"/>
  <c r="M26" i="131"/>
  <c r="G26" i="131"/>
  <c r="F26" i="131"/>
  <c r="E26" i="131"/>
  <c r="P25" i="131"/>
  <c r="H25" i="131"/>
  <c r="P24" i="131"/>
  <c r="H24" i="131"/>
  <c r="P23" i="131"/>
  <c r="H23" i="131"/>
  <c r="P22" i="131"/>
  <c r="H22" i="131"/>
  <c r="P21" i="131"/>
  <c r="H21" i="131"/>
  <c r="O17" i="131"/>
  <c r="O18" i="131" s="1"/>
  <c r="N17" i="131"/>
  <c r="N18" i="131" s="1"/>
  <c r="M17" i="131"/>
  <c r="E18" i="131" s="1"/>
  <c r="G17" i="131"/>
  <c r="F17" i="131"/>
  <c r="P16" i="131"/>
  <c r="H16" i="131"/>
  <c r="P15" i="131"/>
  <c r="H15" i="131"/>
  <c r="P14" i="131"/>
  <c r="H14" i="131"/>
  <c r="P13" i="131"/>
  <c r="H13" i="131"/>
  <c r="P12" i="131"/>
  <c r="H12" i="131"/>
  <c r="O8" i="131"/>
  <c r="N8" i="131"/>
  <c r="M8" i="131"/>
  <c r="G8" i="131"/>
  <c r="F8" i="131"/>
  <c r="E8" i="131"/>
  <c r="P7" i="131"/>
  <c r="H7" i="131"/>
  <c r="P6" i="131"/>
  <c r="H6" i="131"/>
  <c r="P5" i="131"/>
  <c r="H5" i="131"/>
  <c r="P4" i="131"/>
  <c r="H4" i="131"/>
  <c r="P3" i="131"/>
  <c r="H3" i="131"/>
  <c r="G48" i="10"/>
  <c r="G49" i="10"/>
  <c r="G50" i="10"/>
  <c r="D4" i="13"/>
  <c r="C4" i="13"/>
  <c r="D40" i="13"/>
  <c r="C40" i="13"/>
  <c r="D15" i="13"/>
  <c r="C15" i="13"/>
  <c r="O53" i="130"/>
  <c r="N53" i="130"/>
  <c r="M53" i="130"/>
  <c r="G53" i="130"/>
  <c r="F53" i="130"/>
  <c r="E53" i="130"/>
  <c r="P52" i="130"/>
  <c r="H52" i="130"/>
  <c r="P51" i="130"/>
  <c r="H51" i="130"/>
  <c r="P50" i="130"/>
  <c r="H50" i="130"/>
  <c r="P49" i="130"/>
  <c r="H49" i="130"/>
  <c r="P48" i="130"/>
  <c r="H48" i="130"/>
  <c r="O44" i="130"/>
  <c r="N44" i="130"/>
  <c r="M44" i="130"/>
  <c r="G44" i="130"/>
  <c r="F44" i="130"/>
  <c r="E44" i="130"/>
  <c r="P43" i="130"/>
  <c r="H43" i="130"/>
  <c r="P42" i="130"/>
  <c r="H42" i="130"/>
  <c r="P41" i="130"/>
  <c r="H41" i="130"/>
  <c r="P40" i="130"/>
  <c r="H40" i="130"/>
  <c r="P39" i="130"/>
  <c r="H39" i="130"/>
  <c r="O35" i="130"/>
  <c r="N35" i="130"/>
  <c r="M35" i="130"/>
  <c r="G35" i="130"/>
  <c r="F35" i="130"/>
  <c r="E35" i="130"/>
  <c r="P34" i="130"/>
  <c r="H34" i="130"/>
  <c r="H33" i="130"/>
  <c r="P32" i="130"/>
  <c r="H32" i="130"/>
  <c r="P31" i="130"/>
  <c r="H31" i="130"/>
  <c r="P30" i="130"/>
  <c r="H30" i="130"/>
  <c r="O26" i="130"/>
  <c r="N26" i="130"/>
  <c r="M26" i="130"/>
  <c r="G26" i="130"/>
  <c r="F26" i="130"/>
  <c r="E26" i="130"/>
  <c r="P25" i="130"/>
  <c r="H25" i="130"/>
  <c r="P24" i="130"/>
  <c r="H24" i="130"/>
  <c r="P23" i="130"/>
  <c r="H23" i="130"/>
  <c r="P22" i="130"/>
  <c r="H22" i="130"/>
  <c r="P21" i="130"/>
  <c r="H21" i="130"/>
  <c r="O17" i="130"/>
  <c r="N17" i="130"/>
  <c r="M17" i="130"/>
  <c r="G17" i="130"/>
  <c r="G18" i="130" s="1"/>
  <c r="F17" i="130"/>
  <c r="E17" i="130"/>
  <c r="P16" i="130"/>
  <c r="H16" i="130"/>
  <c r="P15" i="130"/>
  <c r="H15" i="130"/>
  <c r="P14" i="130"/>
  <c r="H14" i="130"/>
  <c r="P13" i="130"/>
  <c r="H13" i="130"/>
  <c r="P12" i="130"/>
  <c r="H12" i="130"/>
  <c r="O8" i="130"/>
  <c r="N8" i="130"/>
  <c r="M8" i="130"/>
  <c r="G8" i="130"/>
  <c r="F8" i="130"/>
  <c r="E8" i="130"/>
  <c r="P7" i="130"/>
  <c r="H7" i="130"/>
  <c r="P6" i="130"/>
  <c r="H6" i="130"/>
  <c r="P5" i="130"/>
  <c r="H5" i="130"/>
  <c r="P4" i="130"/>
  <c r="H4" i="130"/>
  <c r="P3" i="130"/>
  <c r="H3" i="130"/>
  <c r="AO103" i="8"/>
  <c r="AP103" i="8"/>
  <c r="AQ103" i="8"/>
  <c r="AR103" i="8"/>
  <c r="AO128" i="8"/>
  <c r="AP128" i="8"/>
  <c r="AQ128" i="8"/>
  <c r="AR128" i="8"/>
  <c r="AO122" i="8"/>
  <c r="AP122" i="8"/>
  <c r="AQ122" i="8"/>
  <c r="AR122" i="8"/>
  <c r="AO114" i="8"/>
  <c r="AP114" i="8"/>
  <c r="AQ114" i="8"/>
  <c r="AR114" i="8"/>
  <c r="AO125" i="8"/>
  <c r="AP125" i="8"/>
  <c r="AQ125" i="8"/>
  <c r="AR125" i="8"/>
  <c r="AO107" i="8"/>
  <c r="AP107" i="8"/>
  <c r="AQ107" i="8"/>
  <c r="AR107" i="8"/>
  <c r="AO102" i="8"/>
  <c r="AP102" i="8"/>
  <c r="AQ102" i="8"/>
  <c r="AR102" i="8"/>
  <c r="AO109" i="8"/>
  <c r="AP109" i="8"/>
  <c r="AQ109" i="8"/>
  <c r="AR109" i="8"/>
  <c r="AO117" i="8"/>
  <c r="AP117" i="8"/>
  <c r="AQ117" i="8"/>
  <c r="AR117" i="8"/>
  <c r="AO115" i="8"/>
  <c r="AP115" i="8"/>
  <c r="AQ115" i="8"/>
  <c r="AR115" i="8"/>
  <c r="AO104" i="8"/>
  <c r="AP104" i="8"/>
  <c r="AQ104" i="8"/>
  <c r="AR104" i="8"/>
  <c r="AO98" i="8"/>
  <c r="AP98" i="8"/>
  <c r="AQ98" i="8"/>
  <c r="AR98" i="8"/>
  <c r="AO108" i="8"/>
  <c r="AP108" i="8"/>
  <c r="AQ108" i="8"/>
  <c r="AR108" i="8"/>
  <c r="AO97" i="8"/>
  <c r="AP97" i="8"/>
  <c r="AQ97" i="8"/>
  <c r="AR97" i="8"/>
  <c r="AO96" i="8"/>
  <c r="AP96" i="8"/>
  <c r="AQ96" i="8"/>
  <c r="AR96" i="8"/>
  <c r="AO112" i="8"/>
  <c r="AP112" i="8"/>
  <c r="AQ112" i="8"/>
  <c r="AR112" i="8"/>
  <c r="AO99" i="8"/>
  <c r="AP99" i="8"/>
  <c r="AQ99" i="8"/>
  <c r="AR99" i="8"/>
  <c r="AO105" i="8"/>
  <c r="AP105" i="8"/>
  <c r="AQ105" i="8"/>
  <c r="AR105" i="8"/>
  <c r="AO113" i="8"/>
  <c r="AP113" i="8"/>
  <c r="AQ113" i="8"/>
  <c r="AR113" i="8"/>
  <c r="AO106" i="8"/>
  <c r="AP106" i="8"/>
  <c r="AQ106" i="8"/>
  <c r="AR106" i="8"/>
  <c r="AO100" i="8"/>
  <c r="AP100" i="8"/>
  <c r="AQ100" i="8"/>
  <c r="AR100" i="8"/>
  <c r="AO118" i="8"/>
  <c r="AP118" i="8"/>
  <c r="AQ118" i="8"/>
  <c r="AR118" i="8"/>
  <c r="AO127" i="8"/>
  <c r="AP127" i="8"/>
  <c r="AQ127" i="8"/>
  <c r="AR127" i="8"/>
  <c r="AO124" i="8"/>
  <c r="AP124" i="8"/>
  <c r="AQ124" i="8"/>
  <c r="AR124" i="8"/>
  <c r="AO119" i="8"/>
  <c r="AP119" i="8"/>
  <c r="AQ119" i="8"/>
  <c r="AR119" i="8"/>
  <c r="AO126" i="8"/>
  <c r="AP126" i="8"/>
  <c r="AQ126" i="8"/>
  <c r="AR126" i="8"/>
  <c r="AO123" i="8"/>
  <c r="AP123" i="8"/>
  <c r="AQ123" i="8"/>
  <c r="AR123" i="8"/>
  <c r="AO120" i="8"/>
  <c r="AP120" i="8"/>
  <c r="AQ120" i="8"/>
  <c r="AR120" i="8"/>
  <c r="AO129" i="8"/>
  <c r="AP129" i="8"/>
  <c r="AQ129" i="8"/>
  <c r="AR129" i="8"/>
  <c r="AO130" i="8"/>
  <c r="AP130" i="8"/>
  <c r="AQ130" i="8"/>
  <c r="AR130" i="8"/>
  <c r="AO131" i="8"/>
  <c r="AP131" i="8"/>
  <c r="AQ131" i="8"/>
  <c r="AR131" i="8"/>
  <c r="AO132" i="8"/>
  <c r="AP132" i="8"/>
  <c r="AQ132" i="8"/>
  <c r="AR132" i="8"/>
  <c r="AO133" i="8"/>
  <c r="AP133" i="8"/>
  <c r="AQ133" i="8"/>
  <c r="AR133" i="8"/>
  <c r="AO134" i="8"/>
  <c r="AP134" i="8"/>
  <c r="AQ134" i="8"/>
  <c r="AR134" i="8"/>
  <c r="AO135" i="8"/>
  <c r="AP135" i="8"/>
  <c r="AQ135" i="8"/>
  <c r="AR135" i="8"/>
  <c r="AO136" i="8"/>
  <c r="AP136" i="8"/>
  <c r="AQ136" i="8"/>
  <c r="AR136" i="8"/>
  <c r="AO137" i="8"/>
  <c r="AP137" i="8"/>
  <c r="AQ137" i="8"/>
  <c r="AR137" i="8"/>
  <c r="AO138" i="8"/>
  <c r="AP138" i="8"/>
  <c r="AQ138" i="8"/>
  <c r="AR138" i="8"/>
  <c r="AO139" i="8"/>
  <c r="AP139" i="8"/>
  <c r="AQ139" i="8"/>
  <c r="AR139" i="8"/>
  <c r="AO140" i="8"/>
  <c r="AP140" i="8"/>
  <c r="AQ140" i="8"/>
  <c r="AR140" i="8"/>
  <c r="AO141" i="8"/>
  <c r="AP141" i="8"/>
  <c r="AQ141" i="8"/>
  <c r="AR141" i="8"/>
  <c r="AO142" i="8"/>
  <c r="AP142" i="8"/>
  <c r="AQ142" i="8"/>
  <c r="AR142" i="8"/>
  <c r="AO143" i="8"/>
  <c r="AP143" i="8"/>
  <c r="AQ143" i="8"/>
  <c r="AR143" i="8"/>
  <c r="AO144" i="8"/>
  <c r="AP144" i="8"/>
  <c r="AQ144" i="8"/>
  <c r="AR144" i="8"/>
  <c r="AO145" i="8"/>
  <c r="AP145" i="8"/>
  <c r="AQ145" i="8"/>
  <c r="AR145" i="8"/>
  <c r="AO146" i="8"/>
  <c r="AP146" i="8"/>
  <c r="AQ146" i="8"/>
  <c r="AR146" i="8"/>
  <c r="AO147" i="8"/>
  <c r="AP147" i="8"/>
  <c r="AQ147" i="8"/>
  <c r="AR147" i="8"/>
  <c r="AO148" i="8"/>
  <c r="AP148" i="8"/>
  <c r="AQ148" i="8"/>
  <c r="AR148" i="8"/>
  <c r="AO149" i="8"/>
  <c r="AP149" i="8"/>
  <c r="AQ149" i="8"/>
  <c r="AR149" i="8"/>
  <c r="AO150" i="8"/>
  <c r="AP150" i="8"/>
  <c r="AQ150" i="8"/>
  <c r="AR150" i="8"/>
  <c r="AO151" i="8"/>
  <c r="AP151" i="8"/>
  <c r="AQ151" i="8"/>
  <c r="AR151" i="8"/>
  <c r="AO152" i="8"/>
  <c r="AP152" i="8"/>
  <c r="AQ152" i="8"/>
  <c r="AR152" i="8"/>
  <c r="AO153" i="8"/>
  <c r="AP153" i="8"/>
  <c r="AQ153" i="8"/>
  <c r="AR153" i="8"/>
  <c r="AO154" i="8"/>
  <c r="AP154" i="8"/>
  <c r="AQ154" i="8"/>
  <c r="AR154" i="8"/>
  <c r="AO155" i="8"/>
  <c r="AP155" i="8"/>
  <c r="AQ155" i="8"/>
  <c r="AR155" i="8"/>
  <c r="AO156" i="8"/>
  <c r="AP156" i="8"/>
  <c r="AQ156" i="8"/>
  <c r="AR156" i="8"/>
  <c r="AO157" i="8"/>
  <c r="AP157" i="8"/>
  <c r="AQ157" i="8"/>
  <c r="AR157" i="8"/>
  <c r="O53" i="126"/>
  <c r="O54" i="126" s="1"/>
  <c r="N53" i="126"/>
  <c r="F54" i="126" s="1"/>
  <c r="M53" i="126"/>
  <c r="E54" i="126" s="1"/>
  <c r="G53" i="126"/>
  <c r="F53" i="126"/>
  <c r="E53" i="126"/>
  <c r="P52" i="126"/>
  <c r="H52" i="126"/>
  <c r="P51" i="126"/>
  <c r="H51" i="126"/>
  <c r="P50" i="126"/>
  <c r="H50" i="126"/>
  <c r="P49" i="126"/>
  <c r="H49" i="126"/>
  <c r="P48" i="126"/>
  <c r="H48" i="126"/>
  <c r="O44" i="126"/>
  <c r="N44" i="126"/>
  <c r="M44" i="126"/>
  <c r="G44" i="126"/>
  <c r="F44" i="126"/>
  <c r="E44" i="126"/>
  <c r="P43" i="126"/>
  <c r="H43" i="126"/>
  <c r="P42" i="126"/>
  <c r="H42" i="126"/>
  <c r="P41" i="126"/>
  <c r="H41" i="126"/>
  <c r="P40" i="126"/>
  <c r="H40" i="126"/>
  <c r="P39" i="126"/>
  <c r="H39" i="126"/>
  <c r="O35" i="126"/>
  <c r="N35" i="126"/>
  <c r="N36" i="126" s="1"/>
  <c r="M35" i="126"/>
  <c r="M36" i="126" s="1"/>
  <c r="G35" i="126"/>
  <c r="F35" i="126"/>
  <c r="E35" i="126"/>
  <c r="P34" i="126"/>
  <c r="H34" i="126"/>
  <c r="P33" i="126"/>
  <c r="H33" i="126"/>
  <c r="P32" i="126"/>
  <c r="H32" i="126"/>
  <c r="P31" i="126"/>
  <c r="H31" i="126"/>
  <c r="P30" i="126"/>
  <c r="H30" i="126"/>
  <c r="O26" i="126"/>
  <c r="N26" i="126"/>
  <c r="M26" i="126"/>
  <c r="G26" i="126"/>
  <c r="F26" i="126"/>
  <c r="N27" i="126" s="1"/>
  <c r="E26" i="126"/>
  <c r="P25" i="126"/>
  <c r="H25" i="126"/>
  <c r="P24" i="126"/>
  <c r="H24" i="126"/>
  <c r="P23" i="126"/>
  <c r="H23" i="126"/>
  <c r="P22" i="126"/>
  <c r="H22" i="126"/>
  <c r="P21" i="126"/>
  <c r="H21" i="126"/>
  <c r="AR86" i="8"/>
  <c r="AQ86" i="8"/>
  <c r="AP86" i="8"/>
  <c r="AO86" i="8"/>
  <c r="AR88" i="8"/>
  <c r="AQ88" i="8"/>
  <c r="AP88" i="8"/>
  <c r="AO88" i="8"/>
  <c r="AR90" i="8"/>
  <c r="AQ90" i="8"/>
  <c r="AP90" i="8"/>
  <c r="AO90" i="8"/>
  <c r="AR87" i="8"/>
  <c r="AQ87" i="8"/>
  <c r="AP87" i="8"/>
  <c r="AO87" i="8"/>
  <c r="AR91" i="8"/>
  <c r="AQ91" i="8"/>
  <c r="AP91" i="8"/>
  <c r="AO91" i="8"/>
  <c r="AR83" i="8"/>
  <c r="AQ83" i="8"/>
  <c r="AP83" i="8"/>
  <c r="AO83" i="8"/>
  <c r="AR80" i="8"/>
  <c r="AQ80" i="8"/>
  <c r="AP80" i="8"/>
  <c r="AO80" i="8"/>
  <c r="AR81" i="8"/>
  <c r="AQ81" i="8"/>
  <c r="AP81" i="8"/>
  <c r="AO81" i="8"/>
  <c r="AR79" i="8"/>
  <c r="AQ79" i="8"/>
  <c r="AP79" i="8"/>
  <c r="AO79" i="8"/>
  <c r="AR82" i="8"/>
  <c r="AQ82" i="8"/>
  <c r="AP82" i="8"/>
  <c r="AO82" i="8"/>
  <c r="AR71" i="8"/>
  <c r="AQ71" i="8"/>
  <c r="AP71" i="8"/>
  <c r="AO71" i="8"/>
  <c r="AR73" i="8"/>
  <c r="AQ73" i="8"/>
  <c r="AP73" i="8"/>
  <c r="AO73" i="8"/>
  <c r="AR72" i="8"/>
  <c r="AQ72" i="8"/>
  <c r="AP72" i="8"/>
  <c r="AO72" i="8"/>
  <c r="AR75" i="8"/>
  <c r="AQ75" i="8"/>
  <c r="AP75" i="8"/>
  <c r="AO75" i="8"/>
  <c r="AR74" i="8"/>
  <c r="AQ74" i="8"/>
  <c r="AP74" i="8"/>
  <c r="AO74" i="8"/>
  <c r="AR76" i="8"/>
  <c r="AQ76" i="8"/>
  <c r="AP76" i="8"/>
  <c r="AO76" i="8"/>
  <c r="AR66" i="8"/>
  <c r="AQ66" i="8"/>
  <c r="AP66" i="8"/>
  <c r="AO66" i="8"/>
  <c r="AR65" i="8"/>
  <c r="AQ65" i="8"/>
  <c r="AP65" i="8"/>
  <c r="AO65" i="8"/>
  <c r="AR68" i="8"/>
  <c r="AQ68" i="8"/>
  <c r="AP68" i="8"/>
  <c r="AO68" i="8"/>
  <c r="AR67" i="8"/>
  <c r="AQ67" i="8"/>
  <c r="AP67" i="8"/>
  <c r="AO67" i="8"/>
  <c r="AR64" i="8"/>
  <c r="AQ64" i="8"/>
  <c r="AP64" i="8"/>
  <c r="AO64" i="8"/>
  <c r="AR61" i="8"/>
  <c r="AQ61" i="8"/>
  <c r="AP61" i="8"/>
  <c r="AO61" i="8"/>
  <c r="AR58" i="8"/>
  <c r="AQ58" i="8"/>
  <c r="AP58" i="8"/>
  <c r="AO58" i="8"/>
  <c r="AR60" i="8"/>
  <c r="AQ60" i="8"/>
  <c r="AP60" i="8"/>
  <c r="AO60" i="8"/>
  <c r="AR56" i="8"/>
  <c r="AQ56" i="8"/>
  <c r="AP56" i="8"/>
  <c r="AO56" i="8"/>
  <c r="AR57" i="8"/>
  <c r="AQ57" i="8"/>
  <c r="AP57" i="8"/>
  <c r="AO57" i="8"/>
  <c r="AR59" i="8"/>
  <c r="AQ59" i="8"/>
  <c r="AP59" i="8"/>
  <c r="AO59" i="8"/>
  <c r="AR50" i="8"/>
  <c r="AQ50" i="8"/>
  <c r="AP50" i="8"/>
  <c r="AO50" i="8"/>
  <c r="AR48" i="8"/>
  <c r="AQ48" i="8"/>
  <c r="AP48" i="8"/>
  <c r="AO48" i="8"/>
  <c r="AR49" i="8"/>
  <c r="AQ49" i="8"/>
  <c r="AP49" i="8"/>
  <c r="AO49" i="8"/>
  <c r="AR51" i="8"/>
  <c r="AQ51" i="8"/>
  <c r="AP51" i="8"/>
  <c r="AO51" i="8"/>
  <c r="AR53" i="8"/>
  <c r="AQ53" i="8"/>
  <c r="AP53" i="8"/>
  <c r="AO53" i="8"/>
  <c r="AR52" i="8"/>
  <c r="AQ52" i="8"/>
  <c r="AP52" i="8"/>
  <c r="AO52" i="8"/>
  <c r="AR40" i="8"/>
  <c r="AQ40" i="8"/>
  <c r="AP40" i="8"/>
  <c r="AO40" i="8"/>
  <c r="AR44" i="8"/>
  <c r="AQ44" i="8"/>
  <c r="AP44" i="8"/>
  <c r="AO44" i="8"/>
  <c r="AR43" i="8"/>
  <c r="AQ43" i="8"/>
  <c r="AP43" i="8"/>
  <c r="AO43" i="8"/>
  <c r="AR41" i="8"/>
  <c r="AQ41" i="8"/>
  <c r="AP41" i="8"/>
  <c r="AO41" i="8"/>
  <c r="AR42" i="8"/>
  <c r="AQ42" i="8"/>
  <c r="AP42" i="8"/>
  <c r="AO42" i="8"/>
  <c r="AR45" i="8"/>
  <c r="AQ45" i="8"/>
  <c r="AP45" i="8"/>
  <c r="AO45" i="8"/>
  <c r="AR35" i="8"/>
  <c r="AQ35" i="8"/>
  <c r="AP35" i="8"/>
  <c r="AO35" i="8"/>
  <c r="AR34" i="8"/>
  <c r="AQ34" i="8"/>
  <c r="AP34" i="8"/>
  <c r="AO34" i="8"/>
  <c r="AR33" i="8"/>
  <c r="AQ33" i="8"/>
  <c r="AP33" i="8"/>
  <c r="AO33" i="8"/>
  <c r="AR36" i="8"/>
  <c r="AQ36" i="8"/>
  <c r="AP36" i="8"/>
  <c r="AO36" i="8"/>
  <c r="AR37" i="8"/>
  <c r="AQ37" i="8"/>
  <c r="AP37" i="8"/>
  <c r="AO37" i="8"/>
  <c r="AR29" i="8"/>
  <c r="AQ29" i="8"/>
  <c r="AP29" i="8"/>
  <c r="AO29" i="8"/>
  <c r="AR27" i="8"/>
  <c r="AQ27" i="8"/>
  <c r="AP27" i="8"/>
  <c r="AO27" i="8"/>
  <c r="AR30" i="8"/>
  <c r="AQ30" i="8"/>
  <c r="AP30" i="8"/>
  <c r="AO30" i="8"/>
  <c r="AR26" i="8"/>
  <c r="AQ26" i="8"/>
  <c r="AP26" i="8"/>
  <c r="AO26" i="8"/>
  <c r="AR28" i="8"/>
  <c r="AQ28" i="8"/>
  <c r="AP28" i="8"/>
  <c r="AO28" i="8"/>
  <c r="AR22" i="8"/>
  <c r="AQ22" i="8"/>
  <c r="AP22" i="8"/>
  <c r="AO22" i="8"/>
  <c r="AR20" i="8"/>
  <c r="AQ20" i="8"/>
  <c r="AP20" i="8"/>
  <c r="AO20" i="8"/>
  <c r="AR23" i="8"/>
  <c r="AQ23" i="8"/>
  <c r="AP23" i="8"/>
  <c r="AO23" i="8"/>
  <c r="AR21" i="8"/>
  <c r="AQ21" i="8"/>
  <c r="AP21" i="8"/>
  <c r="AO21" i="8"/>
  <c r="AR18" i="8"/>
  <c r="AQ18" i="8"/>
  <c r="AP18" i="8"/>
  <c r="AO18" i="8"/>
  <c r="AR19" i="8"/>
  <c r="AQ19" i="8"/>
  <c r="AP19" i="8"/>
  <c r="AO19" i="8"/>
  <c r="AR11" i="8"/>
  <c r="AQ11" i="8"/>
  <c r="AP11" i="8"/>
  <c r="AO11" i="8"/>
  <c r="AR13" i="8"/>
  <c r="AQ13" i="8"/>
  <c r="AP13" i="8"/>
  <c r="AO13" i="8"/>
  <c r="AR14" i="8"/>
  <c r="AQ14" i="8"/>
  <c r="AP14" i="8"/>
  <c r="AO14" i="8"/>
  <c r="AR15" i="8"/>
  <c r="AQ15" i="8"/>
  <c r="AP15" i="8"/>
  <c r="AO15" i="8"/>
  <c r="AR12" i="8"/>
  <c r="AQ12" i="8"/>
  <c r="AP12" i="8"/>
  <c r="AO12" i="8"/>
  <c r="AR10" i="8"/>
  <c r="AQ10" i="8"/>
  <c r="AP10" i="8"/>
  <c r="AO10" i="8"/>
  <c r="AR2" i="8"/>
  <c r="AQ2" i="8"/>
  <c r="AP2" i="8"/>
  <c r="AO2" i="8"/>
  <c r="AR3" i="8"/>
  <c r="AQ3" i="8"/>
  <c r="AP3" i="8"/>
  <c r="AO3" i="8"/>
  <c r="AR5" i="8"/>
  <c r="AQ5" i="8"/>
  <c r="AP5" i="8"/>
  <c r="AO5" i="8"/>
  <c r="AR4" i="8"/>
  <c r="AQ4" i="8"/>
  <c r="AP4" i="8"/>
  <c r="AO4" i="8"/>
  <c r="AR6" i="8"/>
  <c r="AQ6" i="8"/>
  <c r="AP6" i="8"/>
  <c r="AO6" i="8"/>
  <c r="AR7" i="8"/>
  <c r="AQ7" i="8"/>
  <c r="AP7" i="8"/>
  <c r="AO7" i="8"/>
  <c r="AO111" i="8"/>
  <c r="AP111" i="8"/>
  <c r="AQ111" i="8"/>
  <c r="AR111" i="8"/>
  <c r="AO101" i="8"/>
  <c r="AP101" i="8"/>
  <c r="AQ101" i="8"/>
  <c r="AR101" i="8"/>
  <c r="AO110" i="8"/>
  <c r="AP110" i="8"/>
  <c r="AQ110" i="8"/>
  <c r="AR110" i="8"/>
  <c r="D10" i="76"/>
  <c r="O17" i="126"/>
  <c r="N17" i="126"/>
  <c r="M17" i="126"/>
  <c r="G17" i="126"/>
  <c r="F17" i="126"/>
  <c r="E17" i="126"/>
  <c r="P16" i="126"/>
  <c r="H16" i="126"/>
  <c r="P15" i="126"/>
  <c r="H15" i="126"/>
  <c r="P14" i="126"/>
  <c r="H14" i="126"/>
  <c r="P13" i="126"/>
  <c r="H13" i="126"/>
  <c r="P12" i="126"/>
  <c r="H12" i="126"/>
  <c r="O8" i="126"/>
  <c r="N8" i="126"/>
  <c r="M8" i="126"/>
  <c r="G8" i="126"/>
  <c r="F8" i="126"/>
  <c r="E8" i="126"/>
  <c r="P7" i="126"/>
  <c r="H7" i="126"/>
  <c r="P6" i="126"/>
  <c r="H6" i="126"/>
  <c r="P5" i="126"/>
  <c r="H5" i="126"/>
  <c r="P4" i="126"/>
  <c r="H4" i="126"/>
  <c r="P3" i="126"/>
  <c r="H3" i="126"/>
  <c r="C7" i="13"/>
  <c r="N34" i="10"/>
  <c r="O34" i="10"/>
  <c r="N33" i="10"/>
  <c r="O33"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AR121" i="8"/>
  <c r="AQ121" i="8"/>
  <c r="AP121" i="8"/>
  <c r="AO121" i="8"/>
  <c r="G20" i="10"/>
  <c r="G21" i="10"/>
  <c r="G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AP116" i="8"/>
  <c r="AQ116" i="8"/>
  <c r="AO116" i="8"/>
  <c r="AR116" i="8"/>
  <c r="C21" i="13"/>
  <c r="D21" i="13"/>
  <c r="C61" i="13"/>
  <c r="D61" i="13"/>
  <c r="AN89" i="8" l="1"/>
  <c r="P44" i="143"/>
  <c r="G45" i="143"/>
  <c r="F45" i="143"/>
  <c r="E45" i="143"/>
  <c r="N45" i="143"/>
  <c r="H44" i="143"/>
  <c r="M45" i="143"/>
  <c r="G36" i="143"/>
  <c r="F36" i="143"/>
  <c r="P35" i="143"/>
  <c r="M36" i="143"/>
  <c r="G27" i="143"/>
  <c r="F27" i="143"/>
  <c r="N27" i="143"/>
  <c r="H26" i="143"/>
  <c r="M27" i="143"/>
  <c r="G54" i="143"/>
  <c r="F54" i="143"/>
  <c r="H53" i="143"/>
  <c r="O54" i="143"/>
  <c r="N54" i="143"/>
  <c r="M54" i="143"/>
  <c r="E18" i="143"/>
  <c r="P17" i="143"/>
  <c r="H18" i="143" s="1"/>
  <c r="H17" i="143"/>
  <c r="G18" i="143"/>
  <c r="O18" i="143"/>
  <c r="F18" i="143"/>
  <c r="M9" i="143"/>
  <c r="G9" i="143"/>
  <c r="P8" i="143"/>
  <c r="F9" i="143"/>
  <c r="E9" i="143"/>
  <c r="L9" i="144"/>
  <c r="D36" i="144"/>
  <c r="H54" i="144"/>
  <c r="D54" i="144" s="1"/>
  <c r="L54" i="144"/>
  <c r="D27" i="144"/>
  <c r="P36" i="144"/>
  <c r="L36" i="144" s="1"/>
  <c r="P26" i="144"/>
  <c r="G45" i="144"/>
  <c r="P53" i="144"/>
  <c r="P54" i="144" s="1"/>
  <c r="F27" i="144"/>
  <c r="M45" i="144"/>
  <c r="N18" i="144"/>
  <c r="L18" i="144" s="1"/>
  <c r="H44" i="144"/>
  <c r="H45" i="144" s="1"/>
  <c r="D45" i="144" s="1"/>
  <c r="H26" i="144"/>
  <c r="H27" i="144" s="1"/>
  <c r="G54" i="142"/>
  <c r="H53" i="142"/>
  <c r="M54" i="142"/>
  <c r="P44" i="142"/>
  <c r="F45" i="142"/>
  <c r="E45" i="142"/>
  <c r="M45" i="142"/>
  <c r="O45" i="142"/>
  <c r="N45" i="142"/>
  <c r="P35" i="142"/>
  <c r="F36" i="142"/>
  <c r="E36" i="142"/>
  <c r="G36" i="142"/>
  <c r="H35" i="142"/>
  <c r="M36" i="142"/>
  <c r="O27" i="142"/>
  <c r="F27" i="142"/>
  <c r="M27" i="142"/>
  <c r="H26" i="142"/>
  <c r="N27" i="142"/>
  <c r="G27" i="142"/>
  <c r="F18" i="142"/>
  <c r="O18" i="142"/>
  <c r="P17" i="142"/>
  <c r="E18" i="142"/>
  <c r="G18" i="142"/>
  <c r="N18" i="142"/>
  <c r="H17" i="142"/>
  <c r="M18" i="142"/>
  <c r="E9" i="142"/>
  <c r="G9" i="142"/>
  <c r="P8" i="142"/>
  <c r="M9" i="142"/>
  <c r="P53" i="143"/>
  <c r="H8" i="143"/>
  <c r="N9" i="143"/>
  <c r="O9" i="143"/>
  <c r="O36" i="143"/>
  <c r="E54" i="143"/>
  <c r="P26" i="143"/>
  <c r="H35" i="143"/>
  <c r="N36" i="143"/>
  <c r="E27" i="143"/>
  <c r="M18" i="143"/>
  <c r="G54" i="141"/>
  <c r="F54" i="141"/>
  <c r="G45" i="141"/>
  <c r="F36" i="141"/>
  <c r="G27" i="141"/>
  <c r="F27" i="141"/>
  <c r="H8" i="142"/>
  <c r="P26" i="142"/>
  <c r="P27" i="142" s="1"/>
  <c r="P53" i="142"/>
  <c r="F54" i="142"/>
  <c r="H44" i="142"/>
  <c r="O54" i="140"/>
  <c r="G54" i="140"/>
  <c r="N54" i="140"/>
  <c r="F54" i="140"/>
  <c r="H53" i="140"/>
  <c r="H54" i="140" s="1"/>
  <c r="E54" i="140"/>
  <c r="E45" i="140"/>
  <c r="M45" i="140"/>
  <c r="H44" i="140"/>
  <c r="H45" i="140" s="1"/>
  <c r="P45" i="140"/>
  <c r="P35" i="140"/>
  <c r="O36" i="140"/>
  <c r="H35" i="140"/>
  <c r="E36" i="140"/>
  <c r="M36" i="140"/>
  <c r="P36" i="140"/>
  <c r="O27" i="140"/>
  <c r="G27" i="140"/>
  <c r="N27" i="140"/>
  <c r="F27" i="140"/>
  <c r="M27" i="140"/>
  <c r="E27" i="140"/>
  <c r="E18" i="140"/>
  <c r="M18" i="140"/>
  <c r="H17" i="140"/>
  <c r="H18" i="140" s="1"/>
  <c r="O9" i="140"/>
  <c r="F9" i="140"/>
  <c r="H8" i="140"/>
  <c r="E9" i="140"/>
  <c r="M9" i="140"/>
  <c r="E9" i="141"/>
  <c r="H8" i="141"/>
  <c r="M9" i="141"/>
  <c r="P8" i="141"/>
  <c r="N9" i="141"/>
  <c r="O9" i="141"/>
  <c r="E18" i="141"/>
  <c r="H17" i="141"/>
  <c r="M18" i="141"/>
  <c r="P17" i="141"/>
  <c r="N18" i="141"/>
  <c r="O18" i="141"/>
  <c r="E27" i="141"/>
  <c r="H26" i="141"/>
  <c r="M27" i="141"/>
  <c r="P26" i="141"/>
  <c r="N27" i="141"/>
  <c r="O27" i="141"/>
  <c r="E36" i="141"/>
  <c r="H35" i="141"/>
  <c r="M36" i="141"/>
  <c r="P35" i="141"/>
  <c r="N36" i="141"/>
  <c r="O36" i="141"/>
  <c r="E45" i="141"/>
  <c r="H44" i="141"/>
  <c r="M45" i="141"/>
  <c r="P44" i="141"/>
  <c r="N45" i="141"/>
  <c r="O45" i="141"/>
  <c r="E54" i="141"/>
  <c r="H53" i="141"/>
  <c r="M54" i="141"/>
  <c r="P53" i="141"/>
  <c r="N54" i="141"/>
  <c r="O54" i="141"/>
  <c r="F54" i="139"/>
  <c r="G54" i="139"/>
  <c r="N54" i="139"/>
  <c r="M54" i="139"/>
  <c r="O54" i="139"/>
  <c r="H53" i="139"/>
  <c r="G45" i="139"/>
  <c r="P44" i="139"/>
  <c r="E45" i="139"/>
  <c r="N45" i="139"/>
  <c r="O45" i="139"/>
  <c r="G36" i="139"/>
  <c r="P35" i="139"/>
  <c r="E36" i="139"/>
  <c r="O36" i="139"/>
  <c r="F36" i="139"/>
  <c r="G27" i="139"/>
  <c r="F27" i="139"/>
  <c r="N27" i="139"/>
  <c r="M27" i="139"/>
  <c r="O27" i="139"/>
  <c r="H26" i="139"/>
  <c r="F18" i="139"/>
  <c r="G18" i="139"/>
  <c r="P17" i="139"/>
  <c r="E18" i="139"/>
  <c r="M18" i="139"/>
  <c r="O18" i="139"/>
  <c r="N18" i="139"/>
  <c r="P8" i="139"/>
  <c r="O9" i="139"/>
  <c r="F9" i="139"/>
  <c r="H36" i="140"/>
  <c r="P54" i="140"/>
  <c r="P18" i="140"/>
  <c r="D54" i="140"/>
  <c r="N45" i="140"/>
  <c r="O18" i="140"/>
  <c r="O45" i="140"/>
  <c r="F36" i="140"/>
  <c r="G36" i="140"/>
  <c r="F18" i="140"/>
  <c r="F45" i="140"/>
  <c r="D45" i="140" s="1"/>
  <c r="P8" i="140"/>
  <c r="P9" i="140" s="1"/>
  <c r="N18" i="140"/>
  <c r="M54" i="140"/>
  <c r="L54" i="140" s="1"/>
  <c r="G9" i="140"/>
  <c r="H26" i="140"/>
  <c r="N9" i="140"/>
  <c r="N36" i="140"/>
  <c r="L36" i="140" s="1"/>
  <c r="F54" i="138"/>
  <c r="E54" i="138"/>
  <c r="O54" i="138"/>
  <c r="N54" i="138"/>
  <c r="H53" i="138"/>
  <c r="M54" i="138"/>
  <c r="P44" i="138"/>
  <c r="E45" i="138"/>
  <c r="N45" i="138"/>
  <c r="O45" i="138"/>
  <c r="H44" i="138"/>
  <c r="G36" i="138"/>
  <c r="P35" i="138"/>
  <c r="F36" i="138"/>
  <c r="E36" i="138"/>
  <c r="O36" i="138"/>
  <c r="N36" i="138"/>
  <c r="M36" i="138"/>
  <c r="E27" i="138"/>
  <c r="G27" i="138"/>
  <c r="M27" i="138"/>
  <c r="N27" i="138"/>
  <c r="H26" i="138"/>
  <c r="O27" i="138"/>
  <c r="F18" i="138"/>
  <c r="E18" i="138"/>
  <c r="G18" i="138"/>
  <c r="P17" i="138"/>
  <c r="O18" i="138"/>
  <c r="N18" i="138"/>
  <c r="H17" i="138"/>
  <c r="M18" i="138"/>
  <c r="E9" i="138"/>
  <c r="P8" i="138"/>
  <c r="F9" i="138"/>
  <c r="G9" i="138"/>
  <c r="O9" i="138"/>
  <c r="N9" i="138"/>
  <c r="M9" i="138"/>
  <c r="M9" i="139"/>
  <c r="M36" i="139"/>
  <c r="H8" i="139"/>
  <c r="N9" i="139"/>
  <c r="P26" i="139"/>
  <c r="H35" i="139"/>
  <c r="N36" i="139"/>
  <c r="P53" i="139"/>
  <c r="E27" i="139"/>
  <c r="E54" i="139"/>
  <c r="M45" i="139"/>
  <c r="H17" i="139"/>
  <c r="H44" i="139"/>
  <c r="AN40" i="8"/>
  <c r="E54" i="137"/>
  <c r="P44" i="137"/>
  <c r="O45" i="137"/>
  <c r="H44" i="137"/>
  <c r="F36" i="137"/>
  <c r="O36" i="137"/>
  <c r="N27" i="137"/>
  <c r="H26" i="137"/>
  <c r="M27" i="137"/>
  <c r="G18" i="137"/>
  <c r="F18" i="137"/>
  <c r="H17" i="137"/>
  <c r="E27" i="137"/>
  <c r="H53" i="137"/>
  <c r="M54" i="137"/>
  <c r="P35" i="137"/>
  <c r="N54" i="137"/>
  <c r="N36" i="137"/>
  <c r="O54" i="137"/>
  <c r="P17" i="137"/>
  <c r="G36" i="137"/>
  <c r="O18" i="137"/>
  <c r="E18" i="137"/>
  <c r="F45" i="137"/>
  <c r="O27" i="137"/>
  <c r="G45" i="137"/>
  <c r="O9" i="137"/>
  <c r="P8" i="137"/>
  <c r="E9" i="137"/>
  <c r="G9" i="137"/>
  <c r="N9" i="137"/>
  <c r="F45" i="138"/>
  <c r="H8" i="138"/>
  <c r="P26" i="138"/>
  <c r="H35" i="138"/>
  <c r="H36" i="138" s="1"/>
  <c r="D36" i="138" s="1"/>
  <c r="G45" i="138"/>
  <c r="P53" i="138"/>
  <c r="O54" i="136"/>
  <c r="F54" i="136"/>
  <c r="M54" i="136"/>
  <c r="N54" i="136"/>
  <c r="G54" i="136"/>
  <c r="H53" i="136"/>
  <c r="G45" i="136"/>
  <c r="F45" i="136"/>
  <c r="P44" i="136"/>
  <c r="E45" i="136"/>
  <c r="O45" i="136"/>
  <c r="N45" i="136"/>
  <c r="H44" i="136"/>
  <c r="P35" i="136"/>
  <c r="F36" i="136"/>
  <c r="E36" i="136"/>
  <c r="G36" i="136"/>
  <c r="M36" i="136"/>
  <c r="O27" i="136"/>
  <c r="H26" i="136"/>
  <c r="G27" i="136"/>
  <c r="N27" i="136"/>
  <c r="M27" i="136"/>
  <c r="G18" i="136"/>
  <c r="P17" i="136"/>
  <c r="F18" i="136"/>
  <c r="E18" i="136"/>
  <c r="N18" i="136"/>
  <c r="O18" i="136"/>
  <c r="H17" i="136"/>
  <c r="E9" i="136"/>
  <c r="F9" i="136"/>
  <c r="O9" i="136"/>
  <c r="P8" i="136"/>
  <c r="M9" i="136"/>
  <c r="G9" i="136"/>
  <c r="N9" i="136"/>
  <c r="M9" i="137"/>
  <c r="M36" i="137"/>
  <c r="H8" i="137"/>
  <c r="P26" i="137"/>
  <c r="P27" i="137" s="1"/>
  <c r="L27" i="137" s="1"/>
  <c r="H35" i="137"/>
  <c r="P53" i="137"/>
  <c r="M18" i="137"/>
  <c r="F27" i="137"/>
  <c r="M45" i="137"/>
  <c r="F54" i="137"/>
  <c r="N18" i="137"/>
  <c r="G27" i="137"/>
  <c r="N45" i="137"/>
  <c r="N27" i="135"/>
  <c r="G18" i="135"/>
  <c r="H53" i="135"/>
  <c r="O54" i="135"/>
  <c r="N54" i="135"/>
  <c r="M54" i="135"/>
  <c r="E45" i="135"/>
  <c r="G45" i="135"/>
  <c r="F45" i="135"/>
  <c r="P44" i="135"/>
  <c r="G36" i="135"/>
  <c r="F36" i="135"/>
  <c r="H35" i="135"/>
  <c r="O36" i="135"/>
  <c r="N36" i="135"/>
  <c r="E36" i="135"/>
  <c r="G27" i="135"/>
  <c r="P26" i="135"/>
  <c r="F27" i="135"/>
  <c r="O27" i="135"/>
  <c r="H26" i="135"/>
  <c r="H27" i="135" s="1"/>
  <c r="F18" i="135"/>
  <c r="P17" i="135"/>
  <c r="E18" i="135"/>
  <c r="O18" i="135"/>
  <c r="N18" i="135"/>
  <c r="G9" i="135"/>
  <c r="E9" i="135"/>
  <c r="O9" i="135"/>
  <c r="N9" i="135"/>
  <c r="H8" i="135"/>
  <c r="H8" i="136"/>
  <c r="P26" i="136"/>
  <c r="H35" i="136"/>
  <c r="P53" i="136"/>
  <c r="E27" i="136"/>
  <c r="E54" i="136"/>
  <c r="M18" i="136"/>
  <c r="M45" i="136"/>
  <c r="AN98" i="8"/>
  <c r="G54" i="134"/>
  <c r="O54" i="134"/>
  <c r="H53" i="134"/>
  <c r="N54" i="134"/>
  <c r="M54" i="134"/>
  <c r="G45" i="134"/>
  <c r="P44" i="134"/>
  <c r="H44" i="134"/>
  <c r="M45" i="134"/>
  <c r="F36" i="134"/>
  <c r="P35" i="134"/>
  <c r="N36" i="134"/>
  <c r="H35" i="134"/>
  <c r="O36" i="134"/>
  <c r="E36" i="134"/>
  <c r="E27" i="134"/>
  <c r="G27" i="134"/>
  <c r="P26" i="134"/>
  <c r="N27" i="134"/>
  <c r="H26" i="134"/>
  <c r="F18" i="134"/>
  <c r="E18" i="134"/>
  <c r="P17" i="134"/>
  <c r="O18" i="134"/>
  <c r="H17" i="134"/>
  <c r="M18" i="134"/>
  <c r="F9" i="134"/>
  <c r="G9" i="134"/>
  <c r="P8" i="134"/>
  <c r="M9" i="134"/>
  <c r="H8" i="134"/>
  <c r="M9" i="135"/>
  <c r="M36" i="135"/>
  <c r="P53" i="135"/>
  <c r="P54" i="135" s="1"/>
  <c r="E54" i="135"/>
  <c r="M45" i="135"/>
  <c r="P8" i="135"/>
  <c r="H17" i="135"/>
  <c r="P35" i="135"/>
  <c r="H44" i="135"/>
  <c r="M18" i="135"/>
  <c r="M27" i="135"/>
  <c r="G54" i="133"/>
  <c r="F54" i="133"/>
  <c r="O54" i="133"/>
  <c r="N54" i="133"/>
  <c r="H53" i="133"/>
  <c r="M54" i="133"/>
  <c r="O45" i="133"/>
  <c r="F45" i="133"/>
  <c r="P44" i="133"/>
  <c r="E45" i="133"/>
  <c r="G45" i="133"/>
  <c r="N45" i="133"/>
  <c r="F36" i="133"/>
  <c r="G36" i="133"/>
  <c r="N36" i="133"/>
  <c r="H35" i="133"/>
  <c r="E36" i="133"/>
  <c r="F27" i="133"/>
  <c r="O27" i="133"/>
  <c r="P26" i="133"/>
  <c r="H26" i="133"/>
  <c r="N27" i="133"/>
  <c r="M27" i="133"/>
  <c r="O18" i="133"/>
  <c r="P17" i="133"/>
  <c r="F18" i="133"/>
  <c r="E18" i="133"/>
  <c r="G18" i="133"/>
  <c r="N18" i="133"/>
  <c r="F9" i="133"/>
  <c r="O9" i="133"/>
  <c r="E9" i="133"/>
  <c r="G9" i="133"/>
  <c r="H8" i="133"/>
  <c r="N9" i="133"/>
  <c r="M36" i="134"/>
  <c r="F45" i="134"/>
  <c r="N9" i="134"/>
  <c r="P53" i="134"/>
  <c r="E54" i="134"/>
  <c r="F27" i="134"/>
  <c r="N18" i="134"/>
  <c r="N45" i="134"/>
  <c r="O54" i="132"/>
  <c r="H53" i="132"/>
  <c r="N54" i="132"/>
  <c r="M54" i="132"/>
  <c r="F45" i="132"/>
  <c r="P44" i="132"/>
  <c r="N45" i="132"/>
  <c r="H44" i="132"/>
  <c r="F36" i="132"/>
  <c r="G36" i="132"/>
  <c r="P35" i="132"/>
  <c r="N36" i="132"/>
  <c r="H26" i="132"/>
  <c r="O27" i="132"/>
  <c r="N27" i="132"/>
  <c r="M27" i="132"/>
  <c r="G18" i="132"/>
  <c r="O18" i="132"/>
  <c r="H17" i="132"/>
  <c r="H18" i="132" s="1"/>
  <c r="G9" i="132"/>
  <c r="F9" i="132"/>
  <c r="P8" i="132"/>
  <c r="O9" i="132"/>
  <c r="N9" i="132"/>
  <c r="M9" i="133"/>
  <c r="M36" i="133"/>
  <c r="P53" i="133"/>
  <c r="E27" i="133"/>
  <c r="E54" i="133"/>
  <c r="M18" i="133"/>
  <c r="M45" i="133"/>
  <c r="P8" i="133"/>
  <c r="H17" i="133"/>
  <c r="G27" i="133"/>
  <c r="P35" i="133"/>
  <c r="H44" i="133"/>
  <c r="E15" i="13"/>
  <c r="F54" i="131"/>
  <c r="G54" i="131"/>
  <c r="O54" i="131"/>
  <c r="N54" i="131"/>
  <c r="M54" i="131"/>
  <c r="P44" i="131"/>
  <c r="N45" i="131"/>
  <c r="E45" i="131"/>
  <c r="H44" i="131"/>
  <c r="H45" i="131" s="1"/>
  <c r="M45" i="131"/>
  <c r="O36" i="131"/>
  <c r="N36" i="131"/>
  <c r="P35" i="131"/>
  <c r="E36" i="131"/>
  <c r="F36" i="131"/>
  <c r="M36" i="131"/>
  <c r="H35" i="131"/>
  <c r="G36" i="131"/>
  <c r="E27" i="131"/>
  <c r="O27" i="131"/>
  <c r="F27" i="131"/>
  <c r="P26" i="131"/>
  <c r="G27" i="131"/>
  <c r="N27" i="131"/>
  <c r="H26" i="131"/>
  <c r="M27" i="131"/>
  <c r="P17" i="131"/>
  <c r="F18" i="131"/>
  <c r="H17" i="131"/>
  <c r="M18" i="131"/>
  <c r="E9" i="131"/>
  <c r="O9" i="131"/>
  <c r="N9" i="131"/>
  <c r="P8" i="131"/>
  <c r="F9" i="131"/>
  <c r="M9" i="131"/>
  <c r="G9" i="131"/>
  <c r="H8" i="131"/>
  <c r="M9" i="132"/>
  <c r="F18" i="132"/>
  <c r="M36" i="132"/>
  <c r="H8" i="132"/>
  <c r="P26" i="132"/>
  <c r="P27" i="132" s="1"/>
  <c r="H35" i="132"/>
  <c r="G45" i="132"/>
  <c r="P53" i="132"/>
  <c r="E18" i="132"/>
  <c r="E45" i="132"/>
  <c r="E27" i="132"/>
  <c r="E54" i="132"/>
  <c r="M45" i="132"/>
  <c r="M18" i="132"/>
  <c r="AN75" i="8"/>
  <c r="AN71" i="8"/>
  <c r="E40" i="13"/>
  <c r="F54" i="130"/>
  <c r="G54" i="130"/>
  <c r="O54" i="130"/>
  <c r="M54" i="130"/>
  <c r="H53" i="130"/>
  <c r="N54" i="130"/>
  <c r="G45" i="130"/>
  <c r="P44" i="130"/>
  <c r="H44" i="130"/>
  <c r="N45" i="130"/>
  <c r="O45" i="130"/>
  <c r="E45" i="130"/>
  <c r="P35" i="130"/>
  <c r="P36" i="130" s="1"/>
  <c r="G36" i="130"/>
  <c r="F36" i="130"/>
  <c r="E36" i="130"/>
  <c r="N36" i="130"/>
  <c r="O36" i="130"/>
  <c r="O27" i="130"/>
  <c r="F27" i="130"/>
  <c r="P26" i="130"/>
  <c r="N27" i="130"/>
  <c r="H26" i="130"/>
  <c r="P17" i="130"/>
  <c r="O18" i="130"/>
  <c r="H17" i="130"/>
  <c r="N18" i="130"/>
  <c r="F9" i="130"/>
  <c r="G9" i="130"/>
  <c r="P8" i="130"/>
  <c r="E9" i="130"/>
  <c r="O9" i="130"/>
  <c r="N9" i="130"/>
  <c r="G18" i="131"/>
  <c r="G45" i="131"/>
  <c r="P53" i="131"/>
  <c r="P54" i="131" s="1"/>
  <c r="L54" i="131" s="1"/>
  <c r="E54" i="131"/>
  <c r="AN59" i="8"/>
  <c r="AN49" i="8"/>
  <c r="AN64" i="8"/>
  <c r="E4" i="13"/>
  <c r="H53" i="126"/>
  <c r="N54" i="126"/>
  <c r="M54" i="126"/>
  <c r="E45" i="126"/>
  <c r="N45" i="126"/>
  <c r="O45" i="126"/>
  <c r="P44" i="126"/>
  <c r="F45" i="126"/>
  <c r="F36" i="126"/>
  <c r="E36" i="126"/>
  <c r="O36" i="126"/>
  <c r="H35" i="126"/>
  <c r="O27" i="126"/>
  <c r="P26" i="126"/>
  <c r="E27" i="126"/>
  <c r="G27" i="126"/>
  <c r="F27" i="126"/>
  <c r="M9" i="130"/>
  <c r="F18" i="130"/>
  <c r="M36" i="130"/>
  <c r="F45" i="130"/>
  <c r="H8" i="130"/>
  <c r="H35" i="130"/>
  <c r="P53" i="130"/>
  <c r="E18" i="130"/>
  <c r="E27" i="130"/>
  <c r="E54" i="130"/>
  <c r="M18" i="130"/>
  <c r="M45" i="130"/>
  <c r="G27" i="130"/>
  <c r="M27" i="130"/>
  <c r="AN73" i="8"/>
  <c r="AN83" i="8"/>
  <c r="AN91" i="8"/>
  <c r="AN22" i="8"/>
  <c r="AN107" i="8"/>
  <c r="AN35" i="8"/>
  <c r="AN44" i="8"/>
  <c r="AN53" i="8"/>
  <c r="AN58" i="8"/>
  <c r="AN68" i="8"/>
  <c r="AN140" i="8"/>
  <c r="AN112" i="8"/>
  <c r="AN125" i="8"/>
  <c r="AN105" i="8"/>
  <c r="AN48" i="8"/>
  <c r="AN67" i="8"/>
  <c r="AN99" i="8"/>
  <c r="AN97" i="8"/>
  <c r="AN30" i="8"/>
  <c r="AN28" i="8"/>
  <c r="AN34" i="8"/>
  <c r="AN149" i="8"/>
  <c r="AN36" i="8"/>
  <c r="AN151" i="8"/>
  <c r="AN148" i="8"/>
  <c r="AN96" i="8"/>
  <c r="AN103" i="8"/>
  <c r="AN12" i="8"/>
  <c r="AN18" i="8"/>
  <c r="AN45" i="8"/>
  <c r="AN43" i="8"/>
  <c r="AN138" i="8"/>
  <c r="AN135" i="8"/>
  <c r="AN132" i="8"/>
  <c r="AN126" i="8"/>
  <c r="AN127" i="8"/>
  <c r="AN106" i="8"/>
  <c r="AN150" i="8"/>
  <c r="AN153" i="8"/>
  <c r="AN152" i="8"/>
  <c r="AN122" i="8"/>
  <c r="AN76" i="8"/>
  <c r="AN27" i="8"/>
  <c r="AN21" i="8"/>
  <c r="AN82" i="8"/>
  <c r="AN137" i="8"/>
  <c r="AN131" i="8"/>
  <c r="AN113" i="8"/>
  <c r="AN37" i="8"/>
  <c r="AN74" i="8"/>
  <c r="AN154" i="8"/>
  <c r="AN102" i="8"/>
  <c r="AN19" i="8"/>
  <c r="AN23" i="8"/>
  <c r="AN50" i="8"/>
  <c r="AN79" i="8"/>
  <c r="AN86" i="8"/>
  <c r="AN145" i="8"/>
  <c r="AN142" i="8"/>
  <c r="AN136" i="8"/>
  <c r="AN130" i="8"/>
  <c r="AN124" i="8"/>
  <c r="AN56" i="8"/>
  <c r="AN61" i="8"/>
  <c r="AN15" i="8"/>
  <c r="AN26" i="8"/>
  <c r="AN66" i="8"/>
  <c r="AN90" i="8"/>
  <c r="AN156" i="8"/>
  <c r="AN139" i="8"/>
  <c r="AN119" i="8"/>
  <c r="AN118" i="8"/>
  <c r="AN104" i="8"/>
  <c r="AN109" i="8"/>
  <c r="AN123" i="8"/>
  <c r="AN108" i="8"/>
  <c r="AN115" i="8"/>
  <c r="AN29" i="8"/>
  <c r="AN147" i="8"/>
  <c r="AN10" i="8"/>
  <c r="AN14" i="8"/>
  <c r="AN42" i="8"/>
  <c r="AN155" i="8"/>
  <c r="AN141" i="8"/>
  <c r="AN144" i="8"/>
  <c r="AN33" i="8"/>
  <c r="AN60" i="8"/>
  <c r="AN88" i="8"/>
  <c r="AN100" i="8"/>
  <c r="AN128" i="8"/>
  <c r="AN80" i="8"/>
  <c r="AN146" i="8"/>
  <c r="AN143" i="8"/>
  <c r="AN129" i="8"/>
  <c r="AN133" i="8"/>
  <c r="AN57" i="8"/>
  <c r="AN65" i="8"/>
  <c r="AN87" i="8"/>
  <c r="AN157" i="8"/>
  <c r="AN117" i="8"/>
  <c r="AN52" i="8"/>
  <c r="AN41" i="8"/>
  <c r="AN81" i="8"/>
  <c r="AN134" i="8"/>
  <c r="AN114" i="8"/>
  <c r="AN20" i="8"/>
  <c r="AN51" i="8"/>
  <c r="AN72" i="8"/>
  <c r="AN120" i="8"/>
  <c r="G45" i="126"/>
  <c r="P53" i="126"/>
  <c r="G54" i="126"/>
  <c r="H44" i="126"/>
  <c r="M45" i="126"/>
  <c r="P35" i="126"/>
  <c r="M27" i="126"/>
  <c r="H26" i="126"/>
  <c r="G36" i="126"/>
  <c r="AN11" i="8"/>
  <c r="AN7" i="8"/>
  <c r="AN5" i="8"/>
  <c r="AN3" i="8"/>
  <c r="AN13" i="8"/>
  <c r="AN6" i="8"/>
  <c r="AN111" i="8"/>
  <c r="AN4" i="8"/>
  <c r="AN2" i="8"/>
  <c r="G9" i="126"/>
  <c r="P8" i="126"/>
  <c r="N9" i="126"/>
  <c r="E9" i="126"/>
  <c r="O9" i="126"/>
  <c r="F9" i="126"/>
  <c r="F18" i="126"/>
  <c r="M18" i="126"/>
  <c r="N18" i="126"/>
  <c r="O18" i="126"/>
  <c r="H17" i="126"/>
  <c r="AN101" i="8"/>
  <c r="AN110" i="8"/>
  <c r="P17" i="126"/>
  <c r="E18" i="126"/>
  <c r="M9" i="126"/>
  <c r="H8" i="126"/>
  <c r="G18" i="126"/>
  <c r="AN121" i="8"/>
  <c r="AN116" i="8"/>
  <c r="E21" i="13"/>
  <c r="E61" i="13"/>
  <c r="B19" i="10"/>
  <c r="H45" i="143" l="1"/>
  <c r="D45" i="143" s="1"/>
  <c r="P45" i="143"/>
  <c r="L45" i="143" s="1"/>
  <c r="H36" i="143"/>
  <c r="D36" i="143" s="1"/>
  <c r="H27" i="143"/>
  <c r="D27" i="143" s="1"/>
  <c r="P27" i="143"/>
  <c r="L27" i="143" s="1"/>
  <c r="P54" i="143"/>
  <c r="L54" i="143" s="1"/>
  <c r="D18" i="143"/>
  <c r="P18" i="143"/>
  <c r="L18" i="143" s="1"/>
  <c r="H9" i="143"/>
  <c r="D9" i="143" s="1"/>
  <c r="P9" i="143"/>
  <c r="L9" i="143" s="1"/>
  <c r="P45" i="144"/>
  <c r="L45" i="144"/>
  <c r="P27" i="144"/>
  <c r="L27" i="144" s="1"/>
  <c r="H54" i="142"/>
  <c r="D54" i="142" s="1"/>
  <c r="P54" i="142"/>
  <c r="L54" i="142" s="1"/>
  <c r="H45" i="142"/>
  <c r="D45" i="142" s="1"/>
  <c r="H36" i="142"/>
  <c r="D36" i="142" s="1"/>
  <c r="P36" i="142"/>
  <c r="L36" i="142" s="1"/>
  <c r="H27" i="142"/>
  <c r="D27" i="142" s="1"/>
  <c r="L27" i="142"/>
  <c r="H18" i="142"/>
  <c r="D18" i="142" s="1"/>
  <c r="P18" i="142"/>
  <c r="L18" i="142" s="1"/>
  <c r="H9" i="142"/>
  <c r="D9" i="142" s="1"/>
  <c r="P9" i="142"/>
  <c r="L9" i="142" s="1"/>
  <c r="P36" i="143"/>
  <c r="L36" i="143" s="1"/>
  <c r="H54" i="143"/>
  <c r="D54" i="143" s="1"/>
  <c r="P54" i="141"/>
  <c r="P45" i="141"/>
  <c r="L45" i="141" s="1"/>
  <c r="P36" i="141"/>
  <c r="P27" i="141"/>
  <c r="P18" i="141"/>
  <c r="P9" i="141"/>
  <c r="L9" i="141" s="1"/>
  <c r="L18" i="140"/>
  <c r="D18" i="140"/>
  <c r="P45" i="142"/>
  <c r="L45" i="142" s="1"/>
  <c r="H27" i="140"/>
  <c r="D27" i="140" s="1"/>
  <c r="P27" i="140"/>
  <c r="L27" i="140" s="1"/>
  <c r="L9" i="140"/>
  <c r="L54" i="141"/>
  <c r="H54" i="141"/>
  <c r="D54" i="141" s="1"/>
  <c r="H45" i="141"/>
  <c r="D45" i="141" s="1"/>
  <c r="L36" i="141"/>
  <c r="H36" i="141"/>
  <c r="D36" i="141" s="1"/>
  <c r="L27" i="141"/>
  <c r="H27" i="141"/>
  <c r="D27" i="141" s="1"/>
  <c r="L18" i="141"/>
  <c r="H18" i="141"/>
  <c r="D18" i="141" s="1"/>
  <c r="H9" i="141"/>
  <c r="D9" i="141" s="1"/>
  <c r="P54" i="139"/>
  <c r="L54" i="139" s="1"/>
  <c r="H45" i="139"/>
  <c r="D45" i="139" s="1"/>
  <c r="H36" i="139"/>
  <c r="D36" i="139" s="1"/>
  <c r="P36" i="139"/>
  <c r="L36" i="139" s="1"/>
  <c r="P27" i="139"/>
  <c r="L27" i="139" s="1"/>
  <c r="H18" i="139"/>
  <c r="D18" i="139" s="1"/>
  <c r="H9" i="139"/>
  <c r="D9" i="139" s="1"/>
  <c r="D36" i="140"/>
  <c r="L45" i="140"/>
  <c r="H9" i="140"/>
  <c r="D9" i="140" s="1"/>
  <c r="P54" i="138"/>
  <c r="L54" i="138" s="1"/>
  <c r="H45" i="138"/>
  <c r="D45" i="138" s="1"/>
  <c r="P45" i="138"/>
  <c r="L45" i="138" s="1"/>
  <c r="P36" i="138"/>
  <c r="L36" i="138" s="1"/>
  <c r="H27" i="138"/>
  <c r="D27" i="138" s="1"/>
  <c r="P27" i="138"/>
  <c r="L27" i="138" s="1"/>
  <c r="H18" i="138"/>
  <c r="D18" i="138" s="1"/>
  <c r="P18" i="138"/>
  <c r="L18" i="138" s="1"/>
  <c r="H9" i="138"/>
  <c r="D9" i="138" s="1"/>
  <c r="P9" i="138"/>
  <c r="L9" i="138" s="1"/>
  <c r="H54" i="139"/>
  <c r="D54" i="139" s="1"/>
  <c r="P9" i="139"/>
  <c r="L9" i="139" s="1"/>
  <c r="H27" i="139"/>
  <c r="D27" i="139" s="1"/>
  <c r="P45" i="139"/>
  <c r="L45" i="139" s="1"/>
  <c r="P18" i="139"/>
  <c r="L18" i="139" s="1"/>
  <c r="P54" i="137"/>
  <c r="L54" i="137" s="1"/>
  <c r="H45" i="137"/>
  <c r="D45" i="137" s="1"/>
  <c r="P45" i="137"/>
  <c r="L45" i="137" s="1"/>
  <c r="H36" i="137"/>
  <c r="D36" i="137" s="1"/>
  <c r="P18" i="137"/>
  <c r="L18" i="137" s="1"/>
  <c r="H27" i="137"/>
  <c r="D27" i="137" s="1"/>
  <c r="H18" i="137"/>
  <c r="D18" i="137" s="1"/>
  <c r="H9" i="137"/>
  <c r="D9" i="137" s="1"/>
  <c r="H54" i="138"/>
  <c r="D54" i="138" s="1"/>
  <c r="P54" i="136"/>
  <c r="L54" i="136" s="1"/>
  <c r="P45" i="136"/>
  <c r="L45" i="136" s="1"/>
  <c r="H45" i="136"/>
  <c r="D45" i="136" s="1"/>
  <c r="H36" i="136"/>
  <c r="D36" i="136" s="1"/>
  <c r="P36" i="136"/>
  <c r="L36" i="136" s="1"/>
  <c r="H27" i="136"/>
  <c r="D27" i="136" s="1"/>
  <c r="P27" i="136"/>
  <c r="L27" i="136" s="1"/>
  <c r="H18" i="136"/>
  <c r="D18" i="136" s="1"/>
  <c r="P18" i="136"/>
  <c r="L18" i="136" s="1"/>
  <c r="H9" i="136"/>
  <c r="D9" i="136" s="1"/>
  <c r="H54" i="137"/>
  <c r="D54" i="137" s="1"/>
  <c r="P36" i="137"/>
  <c r="L36" i="137" s="1"/>
  <c r="P9" i="137"/>
  <c r="L9" i="137" s="1"/>
  <c r="H18" i="135"/>
  <c r="D18" i="135" s="1"/>
  <c r="P36" i="135"/>
  <c r="L54" i="135"/>
  <c r="H54" i="135"/>
  <c r="D54" i="135" s="1"/>
  <c r="H45" i="135"/>
  <c r="D45" i="135" s="1"/>
  <c r="H36" i="135"/>
  <c r="D36" i="135" s="1"/>
  <c r="D27" i="135"/>
  <c r="P27" i="135"/>
  <c r="L27" i="135" s="1"/>
  <c r="P9" i="135"/>
  <c r="L9" i="135" s="1"/>
  <c r="H54" i="136"/>
  <c r="D54" i="136" s="1"/>
  <c r="P9" i="136"/>
  <c r="L9" i="136" s="1"/>
  <c r="H54" i="134"/>
  <c r="D54" i="134" s="1"/>
  <c r="P54" i="134"/>
  <c r="L54" i="134" s="1"/>
  <c r="H45" i="134"/>
  <c r="D45" i="134" s="1"/>
  <c r="P45" i="134"/>
  <c r="L45" i="134" s="1"/>
  <c r="H36" i="134"/>
  <c r="D36" i="134" s="1"/>
  <c r="P36" i="134"/>
  <c r="L36" i="134" s="1"/>
  <c r="H27" i="134"/>
  <c r="D27" i="134" s="1"/>
  <c r="P27" i="134"/>
  <c r="L27" i="134" s="1"/>
  <c r="P18" i="134"/>
  <c r="L18" i="134" s="1"/>
  <c r="H18" i="134"/>
  <c r="D18" i="134" s="1"/>
  <c r="H9" i="134"/>
  <c r="D9" i="134" s="1"/>
  <c r="P9" i="134"/>
  <c r="L9" i="134" s="1"/>
  <c r="P18" i="135"/>
  <c r="L18" i="135" s="1"/>
  <c r="P45" i="135"/>
  <c r="L45" i="135" s="1"/>
  <c r="L36" i="135"/>
  <c r="H9" i="135"/>
  <c r="D9" i="135" s="1"/>
  <c r="H54" i="133"/>
  <c r="D54" i="133" s="1"/>
  <c r="P54" i="133"/>
  <c r="L54" i="133" s="1"/>
  <c r="H45" i="133"/>
  <c r="D45" i="133" s="1"/>
  <c r="P36" i="133"/>
  <c r="L36" i="133" s="1"/>
  <c r="H27" i="133"/>
  <c r="D27" i="133" s="1"/>
  <c r="P27" i="133"/>
  <c r="L27" i="133" s="1"/>
  <c r="H18" i="133"/>
  <c r="D18" i="133" s="1"/>
  <c r="H9" i="133"/>
  <c r="D9" i="133" s="1"/>
  <c r="P9" i="133"/>
  <c r="L9" i="133" s="1"/>
  <c r="P54" i="132"/>
  <c r="L54" i="132" s="1"/>
  <c r="H45" i="132"/>
  <c r="D45" i="132" s="1"/>
  <c r="P45" i="132"/>
  <c r="L45" i="132" s="1"/>
  <c r="H36" i="132"/>
  <c r="D36" i="132" s="1"/>
  <c r="L27" i="132"/>
  <c r="P18" i="132"/>
  <c r="L18" i="132" s="1"/>
  <c r="H9" i="132"/>
  <c r="D9" i="132" s="1"/>
  <c r="P9" i="132"/>
  <c r="L9" i="132" s="1"/>
  <c r="H36" i="133"/>
  <c r="D36" i="133" s="1"/>
  <c r="P18" i="133"/>
  <c r="L18" i="133" s="1"/>
  <c r="P45" i="133"/>
  <c r="L45" i="133" s="1"/>
  <c r="D45" i="131"/>
  <c r="P45" i="131"/>
  <c r="L45" i="131" s="1"/>
  <c r="H36" i="131"/>
  <c r="D36" i="131" s="1"/>
  <c r="P36" i="131"/>
  <c r="L36" i="131" s="1"/>
  <c r="H27" i="131"/>
  <c r="D27" i="131" s="1"/>
  <c r="P27" i="131"/>
  <c r="L27" i="131" s="1"/>
  <c r="H18" i="131"/>
  <c r="D18" i="131" s="1"/>
  <c r="P18" i="131"/>
  <c r="L18" i="131" s="1"/>
  <c r="H9" i="131"/>
  <c r="D9" i="131" s="1"/>
  <c r="P9" i="131"/>
  <c r="L9" i="131" s="1"/>
  <c r="D18" i="132"/>
  <c r="H54" i="132"/>
  <c r="D54" i="132" s="1"/>
  <c r="H27" i="132"/>
  <c r="D27" i="132" s="1"/>
  <c r="P36" i="132"/>
  <c r="L36" i="132" s="1"/>
  <c r="P54" i="130"/>
  <c r="L54" i="130" s="1"/>
  <c r="H45" i="130"/>
  <c r="D45" i="130" s="1"/>
  <c r="P45" i="130"/>
  <c r="L45" i="130" s="1"/>
  <c r="H36" i="130"/>
  <c r="D36" i="130" s="1"/>
  <c r="H27" i="130"/>
  <c r="D27" i="130" s="1"/>
  <c r="P27" i="130"/>
  <c r="L27" i="130" s="1"/>
  <c r="P18" i="130"/>
  <c r="L18" i="130" s="1"/>
  <c r="H18" i="130"/>
  <c r="D18" i="130" s="1"/>
  <c r="H9" i="130"/>
  <c r="D9" i="130" s="1"/>
  <c r="H54" i="131"/>
  <c r="D54" i="131" s="1"/>
  <c r="P54" i="126"/>
  <c r="L54" i="126" s="1"/>
  <c r="H45" i="126"/>
  <c r="D45" i="126" s="1"/>
  <c r="P36" i="126"/>
  <c r="L36" i="126" s="1"/>
  <c r="H27" i="126"/>
  <c r="D27" i="126" s="1"/>
  <c r="P9" i="130"/>
  <c r="L9" i="130" s="1"/>
  <c r="H54" i="130"/>
  <c r="D54" i="130" s="1"/>
  <c r="L36" i="130"/>
  <c r="H54" i="126"/>
  <c r="D54" i="126" s="1"/>
  <c r="P45" i="126"/>
  <c r="L45" i="126" s="1"/>
  <c r="P27" i="126"/>
  <c r="L27" i="126" s="1"/>
  <c r="H36" i="126"/>
  <c r="D36" i="126" s="1"/>
  <c r="H9" i="126"/>
  <c r="D9" i="126" s="1"/>
  <c r="P18" i="126"/>
  <c r="L18" i="126" s="1"/>
  <c r="P9" i="126"/>
  <c r="L9" i="126" s="1"/>
  <c r="H18" i="126"/>
  <c r="D18" i="126" s="1"/>
  <c r="D19" i="13"/>
  <c r="C13" i="13"/>
  <c r="D13" i="13"/>
  <c r="C8" i="13"/>
  <c r="D8" i="13"/>
  <c r="C10" i="13"/>
  <c r="D10" i="13"/>
  <c r="E10" i="13" l="1"/>
  <c r="E8" i="13"/>
  <c r="E13" i="13"/>
  <c r="O3" i="61" l="1"/>
  <c r="AN3" i="61" s="1"/>
  <c r="N3" i="61"/>
  <c r="AM3" i="61" s="1"/>
  <c r="M3" i="61"/>
  <c r="Y3" i="61" s="1"/>
  <c r="L3" i="61"/>
  <c r="AK3" i="61" s="1"/>
  <c r="K3" i="61"/>
  <c r="W3" i="61" s="1"/>
  <c r="J3" i="61"/>
  <c r="AI3" i="61" s="1"/>
  <c r="I3" i="61"/>
  <c r="U3" i="61" s="1"/>
  <c r="H3" i="61"/>
  <c r="AG3" i="61" s="1"/>
  <c r="G3" i="61"/>
  <c r="AF3" i="61" s="1"/>
  <c r="F3" i="61"/>
  <c r="AE3" i="61" s="1"/>
  <c r="E3" i="61"/>
  <c r="AD3" i="61" s="1"/>
  <c r="D3" i="61"/>
  <c r="AC3" i="61" s="1"/>
  <c r="AA3" i="61" l="1"/>
  <c r="X3" i="61"/>
  <c r="P3" i="61"/>
  <c r="R3" i="61"/>
  <c r="S3" i="61"/>
  <c r="Z3" i="61"/>
  <c r="AL3" i="61"/>
  <c r="AJ3" i="61"/>
  <c r="AH3" i="61"/>
  <c r="T3" i="61"/>
  <c r="V3" i="61"/>
  <c r="Q3" i="61"/>
  <c r="D16" i="10"/>
  <c r="D17" i="10"/>
  <c r="A3" i="76" l="1"/>
  <c r="A4" i="76"/>
  <c r="A5" i="76"/>
  <c r="A6" i="76"/>
  <c r="A7" i="76"/>
  <c r="A8" i="76"/>
  <c r="A9" i="76"/>
  <c r="A10" i="76"/>
  <c r="A11" i="76"/>
  <c r="A12" i="76"/>
  <c r="A13" i="76"/>
  <c r="A2" i="76"/>
  <c r="C50" i="100" l="1"/>
  <c r="C49" i="100"/>
  <c r="N19" i="10" l="1"/>
  <c r="O19" i="10"/>
  <c r="N18" i="10"/>
  <c r="O18" i="10"/>
  <c r="AQ15" i="76" l="1"/>
  <c r="AQ16" i="76"/>
  <c r="AQ17" i="76"/>
  <c r="AQ18" i="76"/>
  <c r="AQ19" i="76"/>
  <c r="AQ20" i="76"/>
  <c r="AQ21" i="76"/>
  <c r="AQ22" i="76"/>
  <c r="AQ23" i="76"/>
  <c r="AQ24" i="76"/>
  <c r="AQ25" i="76"/>
  <c r="AQ26" i="76"/>
  <c r="N40" i="10" l="1"/>
  <c r="O40" i="10"/>
  <c r="N37" i="10"/>
  <c r="O37" i="10"/>
  <c r="N38" i="10"/>
  <c r="O38" i="10"/>
  <c r="N39" i="10"/>
  <c r="O39" i="10"/>
  <c r="N35" i="10" l="1"/>
  <c r="O35" i="10"/>
  <c r="N36" i="10"/>
  <c r="O36" i="10"/>
  <c r="N16" i="10" l="1"/>
  <c r="O16" i="10"/>
  <c r="N17" i="10"/>
  <c r="O17" i="10"/>
  <c r="N13" i="10" l="1"/>
  <c r="O13" i="10"/>
  <c r="N14" i="10"/>
  <c r="O14" i="10"/>
  <c r="N15" i="10"/>
  <c r="O15" i="10"/>
  <c r="N29" i="10"/>
  <c r="O29" i="10"/>
  <c r="N30" i="10"/>
  <c r="O30" i="10"/>
  <c r="N31" i="10"/>
  <c r="O31" i="10"/>
  <c r="N32" i="10"/>
  <c r="O32" i="10"/>
  <c r="N27" i="10" l="1"/>
  <c r="O27" i="10"/>
  <c r="N28" i="10"/>
  <c r="O28" i="10"/>
  <c r="N8" i="10"/>
  <c r="O8" i="10"/>
  <c r="N9" i="10"/>
  <c r="O9" i="10"/>
  <c r="N10" i="10"/>
  <c r="O10" i="10"/>
  <c r="N11" i="10"/>
  <c r="O11" i="10"/>
  <c r="N12" i="10"/>
  <c r="O12" i="10"/>
  <c r="N25" i="10" l="1"/>
  <c r="O25" i="10"/>
  <c r="N26" i="10"/>
  <c r="O26" i="10"/>
  <c r="O24" i="10"/>
  <c r="N24" i="10"/>
  <c r="N7" i="10"/>
  <c r="O7" i="10"/>
  <c r="N4" i="10"/>
  <c r="O4" i="10"/>
  <c r="N5" i="10"/>
  <c r="O5" i="10"/>
  <c r="N6" i="10"/>
  <c r="O6" i="10"/>
  <c r="O3" i="10"/>
  <c r="N3" i="10"/>
  <c r="A5" i="61" l="1"/>
  <c r="B5" i="61" s="1"/>
  <c r="D12" i="10" s="1"/>
  <c r="A6" i="61"/>
  <c r="B6" i="61" s="1"/>
  <c r="D8" i="10" s="1"/>
  <c r="A7" i="61"/>
  <c r="B7" i="61" s="1"/>
  <c r="D3" i="10" s="1"/>
  <c r="A8" i="61"/>
  <c r="A9" i="61"/>
  <c r="B9" i="61" s="1"/>
  <c r="D14" i="10" s="1"/>
  <c r="A10" i="61"/>
  <c r="B10" i="61" s="1"/>
  <c r="D4" i="10" s="1"/>
  <c r="A11" i="61"/>
  <c r="B11" i="61" s="1"/>
  <c r="D9" i="10" s="1"/>
  <c r="A12" i="61"/>
  <c r="B12" i="61" s="1"/>
  <c r="D11" i="10" s="1"/>
  <c r="A13" i="61"/>
  <c r="B13" i="61" s="1"/>
  <c r="D10" i="10" s="1"/>
  <c r="A14" i="61"/>
  <c r="B14" i="61" s="1"/>
  <c r="D5" i="10" s="1"/>
  <c r="A15" i="61"/>
  <c r="B15" i="61" s="1"/>
  <c r="D13" i="10" s="1"/>
  <c r="A4" i="61"/>
  <c r="F16" i="76"/>
  <c r="F17" i="76"/>
  <c r="F18" i="76"/>
  <c r="F19" i="76"/>
  <c r="F20" i="76"/>
  <c r="F21" i="76"/>
  <c r="F22" i="76"/>
  <c r="F23" i="76"/>
  <c r="F24" i="76"/>
  <c r="F25" i="76"/>
  <c r="F26" i="76"/>
  <c r="F15" i="76"/>
  <c r="DE26" i="76"/>
  <c r="DB26" i="76"/>
  <c r="CY26" i="76"/>
  <c r="CV26" i="76"/>
  <c r="CS26" i="76"/>
  <c r="CP26" i="76"/>
  <c r="CM26" i="76"/>
  <c r="CJ26" i="76"/>
  <c r="CG26" i="76"/>
  <c r="CD26" i="76"/>
  <c r="CA26" i="76"/>
  <c r="BX26" i="76"/>
  <c r="BU26" i="76"/>
  <c r="BR26" i="76"/>
  <c r="BO26" i="76"/>
  <c r="BL26" i="76"/>
  <c r="BI26" i="76"/>
  <c r="BF26" i="76"/>
  <c r="BC26" i="76"/>
  <c r="AZ26" i="76"/>
  <c r="AW26" i="76"/>
  <c r="AT26" i="76"/>
  <c r="AN26" i="76"/>
  <c r="AK26" i="76"/>
  <c r="AH26" i="76"/>
  <c r="AE26" i="76"/>
  <c r="AB26" i="76"/>
  <c r="Y26" i="76"/>
  <c r="V26" i="76"/>
  <c r="S26" i="76"/>
  <c r="P26" i="76"/>
  <c r="M26" i="76"/>
  <c r="J26" i="76"/>
  <c r="G26" i="76"/>
  <c r="DE25" i="76"/>
  <c r="DB25" i="76"/>
  <c r="CY25" i="76"/>
  <c r="CV25" i="76"/>
  <c r="CS25" i="76"/>
  <c r="CP25" i="76"/>
  <c r="CM25" i="76"/>
  <c r="CJ25" i="76"/>
  <c r="CG25" i="76"/>
  <c r="CD25" i="76"/>
  <c r="CA25" i="76"/>
  <c r="BX25" i="76"/>
  <c r="BU25" i="76"/>
  <c r="BR25" i="76"/>
  <c r="BO25" i="76"/>
  <c r="BL25" i="76"/>
  <c r="BI25" i="76"/>
  <c r="BF25" i="76"/>
  <c r="BC25" i="76"/>
  <c r="AZ25" i="76"/>
  <c r="AW25" i="76"/>
  <c r="AT25" i="76"/>
  <c r="AN25" i="76"/>
  <c r="AK25" i="76"/>
  <c r="AH25" i="76"/>
  <c r="AE25" i="76"/>
  <c r="AB25" i="76"/>
  <c r="Y25" i="76"/>
  <c r="V25" i="76"/>
  <c r="S25" i="76"/>
  <c r="P25" i="76"/>
  <c r="M25" i="76"/>
  <c r="J25" i="76"/>
  <c r="G25" i="76"/>
  <c r="DE24" i="76"/>
  <c r="DB24" i="76"/>
  <c r="CY24" i="76"/>
  <c r="CV24" i="76"/>
  <c r="CS24" i="76"/>
  <c r="CP24" i="76"/>
  <c r="CM24" i="76"/>
  <c r="CJ24" i="76"/>
  <c r="CG24" i="76"/>
  <c r="CD24" i="76"/>
  <c r="CA24" i="76"/>
  <c r="BX24" i="76"/>
  <c r="BU24" i="76"/>
  <c r="BR24" i="76"/>
  <c r="BO24" i="76"/>
  <c r="BL24" i="76"/>
  <c r="BI24" i="76"/>
  <c r="BF24" i="76"/>
  <c r="BC24" i="76"/>
  <c r="AZ24" i="76"/>
  <c r="AW24" i="76"/>
  <c r="AT24" i="76"/>
  <c r="AN24" i="76"/>
  <c r="AK24" i="76"/>
  <c r="AH24" i="76"/>
  <c r="AE24" i="76"/>
  <c r="AB24" i="76"/>
  <c r="Y24" i="76"/>
  <c r="V24" i="76"/>
  <c r="S24" i="76"/>
  <c r="P24" i="76"/>
  <c r="M24" i="76"/>
  <c r="J24" i="76"/>
  <c r="G24" i="76"/>
  <c r="DE23" i="76"/>
  <c r="DB23" i="76"/>
  <c r="CY23" i="76"/>
  <c r="CV23" i="76"/>
  <c r="CS23" i="76"/>
  <c r="CP23" i="76"/>
  <c r="CM23" i="76"/>
  <c r="CJ23" i="76"/>
  <c r="CG23" i="76"/>
  <c r="CD23" i="76"/>
  <c r="CA23" i="76"/>
  <c r="BX23" i="76"/>
  <c r="BU23" i="76"/>
  <c r="BR23" i="76"/>
  <c r="BO23" i="76"/>
  <c r="BL23" i="76"/>
  <c r="BI23" i="76"/>
  <c r="BF23" i="76"/>
  <c r="BC23" i="76"/>
  <c r="AZ23" i="76"/>
  <c r="AW23" i="76"/>
  <c r="AT23" i="76"/>
  <c r="AN23" i="76"/>
  <c r="AK23" i="76"/>
  <c r="AH23" i="76"/>
  <c r="AE23" i="76"/>
  <c r="AB23" i="76"/>
  <c r="Y23" i="76"/>
  <c r="V23" i="76"/>
  <c r="S23" i="76"/>
  <c r="P23" i="76"/>
  <c r="M23" i="76"/>
  <c r="J23" i="76"/>
  <c r="G23" i="76"/>
  <c r="DE22" i="76"/>
  <c r="DB22" i="76"/>
  <c r="CY22" i="76"/>
  <c r="CV22" i="76"/>
  <c r="CS22" i="76"/>
  <c r="CP22" i="76"/>
  <c r="CM22" i="76"/>
  <c r="CJ22" i="76"/>
  <c r="CG22" i="76"/>
  <c r="CD22" i="76"/>
  <c r="CA22" i="76"/>
  <c r="BX22" i="76"/>
  <c r="BU22" i="76"/>
  <c r="BR22" i="76"/>
  <c r="BO22" i="76"/>
  <c r="BL22" i="76"/>
  <c r="BI22" i="76"/>
  <c r="BF22" i="76"/>
  <c r="BC22" i="76"/>
  <c r="AZ22" i="76"/>
  <c r="AW22" i="76"/>
  <c r="AT22" i="76"/>
  <c r="AN22" i="76"/>
  <c r="AK22" i="76"/>
  <c r="AH22" i="76"/>
  <c r="AE22" i="76"/>
  <c r="AB22" i="76"/>
  <c r="Y22" i="76"/>
  <c r="V22" i="76"/>
  <c r="S22" i="76"/>
  <c r="P22" i="76"/>
  <c r="M22" i="76"/>
  <c r="J22" i="76"/>
  <c r="G22" i="76"/>
  <c r="DE21" i="76"/>
  <c r="DB21" i="76"/>
  <c r="CY21" i="76"/>
  <c r="CV21" i="76"/>
  <c r="CS21" i="76"/>
  <c r="CP21" i="76"/>
  <c r="CM21" i="76"/>
  <c r="CJ21" i="76"/>
  <c r="CG21" i="76"/>
  <c r="CD21" i="76"/>
  <c r="CA21" i="76"/>
  <c r="BX21" i="76"/>
  <c r="BU21" i="76"/>
  <c r="BR21" i="76"/>
  <c r="BO21" i="76"/>
  <c r="BL21" i="76"/>
  <c r="BI21" i="76"/>
  <c r="BF21" i="76"/>
  <c r="BC21" i="76"/>
  <c r="AZ21" i="76"/>
  <c r="AW21" i="76"/>
  <c r="AT21" i="76"/>
  <c r="AN21" i="76"/>
  <c r="AK21" i="76"/>
  <c r="AH21" i="76"/>
  <c r="AE21" i="76"/>
  <c r="AB21" i="76"/>
  <c r="Y21" i="76"/>
  <c r="V21" i="76"/>
  <c r="S21" i="76"/>
  <c r="P21" i="76"/>
  <c r="M21" i="76"/>
  <c r="J21" i="76"/>
  <c r="G21" i="76"/>
  <c r="DE20" i="76"/>
  <c r="DB20" i="76"/>
  <c r="CY20" i="76"/>
  <c r="CV20" i="76"/>
  <c r="CS20" i="76"/>
  <c r="CP20" i="76"/>
  <c r="CM20" i="76"/>
  <c r="CJ20" i="76"/>
  <c r="CG20" i="76"/>
  <c r="CD20" i="76"/>
  <c r="CA20" i="76"/>
  <c r="BX20" i="76"/>
  <c r="BU20" i="76"/>
  <c r="BR20" i="76"/>
  <c r="BO20" i="76"/>
  <c r="BL20" i="76"/>
  <c r="BI20" i="76"/>
  <c r="BF20" i="76"/>
  <c r="BC20" i="76"/>
  <c r="AZ20" i="76"/>
  <c r="AW20" i="76"/>
  <c r="AT20" i="76"/>
  <c r="AN20" i="76"/>
  <c r="AK20" i="76"/>
  <c r="AH20" i="76"/>
  <c r="AE20" i="76"/>
  <c r="AB20" i="76"/>
  <c r="Y20" i="76"/>
  <c r="V20" i="76"/>
  <c r="S20" i="76"/>
  <c r="P20" i="76"/>
  <c r="M20" i="76"/>
  <c r="J20" i="76"/>
  <c r="G20" i="76"/>
  <c r="DE19" i="76"/>
  <c r="DB19" i="76"/>
  <c r="CY19" i="76"/>
  <c r="CV19" i="76"/>
  <c r="CS19" i="76"/>
  <c r="CP19" i="76"/>
  <c r="CM19" i="76"/>
  <c r="CJ19" i="76"/>
  <c r="CG19" i="76"/>
  <c r="CD19" i="76"/>
  <c r="CA19" i="76"/>
  <c r="BX19" i="76"/>
  <c r="BU19" i="76"/>
  <c r="BR19" i="76"/>
  <c r="BO19" i="76"/>
  <c r="BL19" i="76"/>
  <c r="BI19" i="76"/>
  <c r="BF19" i="76"/>
  <c r="BC19" i="76"/>
  <c r="AZ19" i="76"/>
  <c r="AW19" i="76"/>
  <c r="AT19" i="76"/>
  <c r="AN19" i="76"/>
  <c r="AK19" i="76"/>
  <c r="AH19" i="76"/>
  <c r="AE19" i="76"/>
  <c r="AB19" i="76"/>
  <c r="Y19" i="76"/>
  <c r="V19" i="76"/>
  <c r="S19" i="76"/>
  <c r="P19" i="76"/>
  <c r="M19" i="76"/>
  <c r="J19" i="76"/>
  <c r="G19" i="76"/>
  <c r="DE18" i="76"/>
  <c r="DB18" i="76"/>
  <c r="CY18" i="76"/>
  <c r="CV18" i="76"/>
  <c r="CS18" i="76"/>
  <c r="CP18" i="76"/>
  <c r="CM18" i="76"/>
  <c r="CJ18" i="76"/>
  <c r="CG18" i="76"/>
  <c r="CD18" i="76"/>
  <c r="CA18" i="76"/>
  <c r="BX18" i="76"/>
  <c r="BU18" i="76"/>
  <c r="BR18" i="76"/>
  <c r="BO18" i="76"/>
  <c r="BL18" i="76"/>
  <c r="BI18" i="76"/>
  <c r="BF18" i="76"/>
  <c r="BC18" i="76"/>
  <c r="AZ18" i="76"/>
  <c r="AW18" i="76"/>
  <c r="AT18" i="76"/>
  <c r="AN18" i="76"/>
  <c r="AK18" i="76"/>
  <c r="AH18" i="76"/>
  <c r="AE18" i="76"/>
  <c r="AB18" i="76"/>
  <c r="Y18" i="76"/>
  <c r="V18" i="76"/>
  <c r="S18" i="76"/>
  <c r="P18" i="76"/>
  <c r="M18" i="76"/>
  <c r="J18" i="76"/>
  <c r="G18" i="76"/>
  <c r="DE17" i="76"/>
  <c r="DB17" i="76"/>
  <c r="CY17" i="76"/>
  <c r="CV17" i="76"/>
  <c r="CS17" i="76"/>
  <c r="CP17" i="76"/>
  <c r="CM17" i="76"/>
  <c r="CJ17" i="76"/>
  <c r="CG17" i="76"/>
  <c r="CD17" i="76"/>
  <c r="CA17" i="76"/>
  <c r="BX17" i="76"/>
  <c r="BU17" i="76"/>
  <c r="BR17" i="76"/>
  <c r="BO17" i="76"/>
  <c r="BL17" i="76"/>
  <c r="BI17" i="76"/>
  <c r="BF17" i="76"/>
  <c r="BC17" i="76"/>
  <c r="AZ17" i="76"/>
  <c r="AW17" i="76"/>
  <c r="AT17" i="76"/>
  <c r="AN17" i="76"/>
  <c r="AK17" i="76"/>
  <c r="AH17" i="76"/>
  <c r="AE17" i="76"/>
  <c r="AB17" i="76"/>
  <c r="Y17" i="76"/>
  <c r="V17" i="76"/>
  <c r="S17" i="76"/>
  <c r="P17" i="76"/>
  <c r="M17" i="76"/>
  <c r="J17" i="76"/>
  <c r="G17" i="76"/>
  <c r="DE16" i="76"/>
  <c r="DB16" i="76"/>
  <c r="CY16" i="76"/>
  <c r="CV16" i="76"/>
  <c r="CS16" i="76"/>
  <c r="CP16" i="76"/>
  <c r="CM16" i="76"/>
  <c r="CJ16" i="76"/>
  <c r="CG16" i="76"/>
  <c r="CD16" i="76"/>
  <c r="CA16" i="76"/>
  <c r="BX16" i="76"/>
  <c r="BU16" i="76"/>
  <c r="BR16" i="76"/>
  <c r="BO16" i="76"/>
  <c r="BL16" i="76"/>
  <c r="BI16" i="76"/>
  <c r="BF16" i="76"/>
  <c r="BC16" i="76"/>
  <c r="AZ16" i="76"/>
  <c r="AW16" i="76"/>
  <c r="AT16" i="76"/>
  <c r="AN16" i="76"/>
  <c r="AK16" i="76"/>
  <c r="AH16" i="76"/>
  <c r="AE16" i="76"/>
  <c r="AB16" i="76"/>
  <c r="Y16" i="76"/>
  <c r="V16" i="76"/>
  <c r="S16" i="76"/>
  <c r="P16" i="76"/>
  <c r="M16" i="76"/>
  <c r="J16" i="76"/>
  <c r="G16" i="76"/>
  <c r="DE15" i="76"/>
  <c r="DB15" i="76"/>
  <c r="CY15" i="76"/>
  <c r="CV15" i="76"/>
  <c r="CS15" i="76"/>
  <c r="CP15" i="76"/>
  <c r="CM15" i="76"/>
  <c r="CJ15" i="76"/>
  <c r="CG15" i="76"/>
  <c r="CD15" i="76"/>
  <c r="CA15" i="76"/>
  <c r="BX15" i="76"/>
  <c r="BU15" i="76"/>
  <c r="BR15" i="76"/>
  <c r="BO15" i="76"/>
  <c r="BL15" i="76"/>
  <c r="BI15" i="76"/>
  <c r="BF15" i="76"/>
  <c r="BC15" i="76"/>
  <c r="AZ15" i="76"/>
  <c r="AW15" i="76"/>
  <c r="AT15" i="76"/>
  <c r="AN15" i="76"/>
  <c r="AK15" i="76"/>
  <c r="AH15" i="76"/>
  <c r="AE15" i="76"/>
  <c r="AB15" i="76"/>
  <c r="Y15" i="76"/>
  <c r="V15" i="76"/>
  <c r="S15" i="76"/>
  <c r="P15" i="76"/>
  <c r="M15" i="76"/>
  <c r="J15" i="76"/>
  <c r="G15" i="76"/>
  <c r="D13" i="76"/>
  <c r="B13" i="76"/>
  <c r="G13" i="10" s="1"/>
  <c r="D12" i="76"/>
  <c r="B12" i="76"/>
  <c r="G5" i="10" s="1"/>
  <c r="J5" i="10"/>
  <c r="D11" i="76"/>
  <c r="B11" i="76"/>
  <c r="G10" i="10" s="1"/>
  <c r="B10" i="76"/>
  <c r="G11" i="10" s="1"/>
  <c r="J11" i="10"/>
  <c r="D9" i="76"/>
  <c r="B9" i="76"/>
  <c r="G9" i="10" s="1"/>
  <c r="D8" i="76"/>
  <c r="B8" i="76"/>
  <c r="G4" i="10" s="1"/>
  <c r="J4" i="10"/>
  <c r="D7" i="76"/>
  <c r="B7" i="76"/>
  <c r="G14" i="10" s="1"/>
  <c r="J14" i="10"/>
  <c r="D6" i="76"/>
  <c r="B6" i="76"/>
  <c r="G6" i="10" s="1"/>
  <c r="J6" i="10"/>
  <c r="D5" i="76"/>
  <c r="B5" i="76"/>
  <c r="G3" i="10" s="1"/>
  <c r="D4" i="76"/>
  <c r="B4" i="76"/>
  <c r="G8" i="10" s="1"/>
  <c r="J8" i="10"/>
  <c r="D3" i="76"/>
  <c r="B3" i="76"/>
  <c r="G12" i="10" s="1"/>
  <c r="D2" i="76"/>
  <c r="B2" i="76"/>
  <c r="G7" i="10" s="1"/>
  <c r="J7" i="10"/>
  <c r="B8" i="61" l="1"/>
  <c r="D6" i="10" s="1"/>
  <c r="C6" i="10"/>
  <c r="B4" i="61"/>
  <c r="D7" i="10" s="1"/>
  <c r="C7" i="10"/>
  <c r="C8" i="76"/>
  <c r="H4" i="10" s="1"/>
  <c r="E13" i="76"/>
  <c r="I13" i="10" s="1"/>
  <c r="C13" i="76"/>
  <c r="H13" i="10" s="1"/>
  <c r="E9" i="76"/>
  <c r="I9" i="10" s="1"/>
  <c r="C9" i="76"/>
  <c r="H9" i="10" s="1"/>
  <c r="C7" i="76"/>
  <c r="H14" i="10" s="1"/>
  <c r="C4" i="76"/>
  <c r="H8" i="10" s="1"/>
  <c r="C6" i="76"/>
  <c r="H6" i="10" s="1"/>
  <c r="E5" i="76"/>
  <c r="I3" i="10" s="1"/>
  <c r="E3" i="76"/>
  <c r="I12" i="10" s="1"/>
  <c r="E11" i="76"/>
  <c r="I10" i="10" s="1"/>
  <c r="C10" i="76"/>
  <c r="H11" i="10" s="1"/>
  <c r="C12" i="76"/>
  <c r="H5" i="10" s="1"/>
  <c r="C2" i="76"/>
  <c r="H7" i="10" s="1"/>
  <c r="C5" i="76"/>
  <c r="H3" i="10" s="1"/>
  <c r="J3" i="10"/>
  <c r="C3" i="76"/>
  <c r="H12" i="10" s="1"/>
  <c r="J12" i="10"/>
  <c r="J9" i="10"/>
  <c r="C11" i="76"/>
  <c r="H10" i="10" s="1"/>
  <c r="J10" i="10"/>
  <c r="E7" i="76"/>
  <c r="I14" i="10" s="1"/>
  <c r="J13" i="10"/>
  <c r="E8" i="76"/>
  <c r="I4" i="10" s="1"/>
  <c r="E4" i="76"/>
  <c r="I8" i="10" s="1"/>
  <c r="E12" i="76"/>
  <c r="I5" i="10" s="1"/>
  <c r="E2" i="76"/>
  <c r="I7" i="10" s="1"/>
  <c r="E6" i="76"/>
  <c r="I6" i="10" s="1"/>
  <c r="E10" i="76"/>
  <c r="I11" i="10" s="1"/>
  <c r="B12" i="10" l="1"/>
  <c r="B8" i="10"/>
  <c r="B3" i="10"/>
  <c r="B6" i="10"/>
  <c r="B14" i="10"/>
  <c r="B4" i="10"/>
  <c r="B9" i="10"/>
  <c r="B11" i="10"/>
  <c r="B10" i="10"/>
  <c r="B5" i="10"/>
  <c r="B13" i="10"/>
  <c r="B7" i="10"/>
  <c r="C47" i="13" l="1"/>
  <c r="D47" i="13"/>
  <c r="C36" i="13"/>
  <c r="D36" i="13"/>
  <c r="C44" i="13"/>
  <c r="D44" i="13"/>
  <c r="C32" i="13"/>
  <c r="D32" i="13"/>
  <c r="C27" i="13"/>
  <c r="D27" i="13"/>
  <c r="C28" i="13"/>
  <c r="D28" i="13"/>
  <c r="C65" i="13"/>
  <c r="D65" i="13"/>
  <c r="C54" i="13"/>
  <c r="D54" i="13"/>
  <c r="C56" i="13"/>
  <c r="D56" i="13"/>
  <c r="C64" i="13"/>
  <c r="D64" i="13"/>
  <c r="C49" i="13"/>
  <c r="D49" i="13"/>
  <c r="C39" i="13"/>
  <c r="D39" i="13"/>
  <c r="C62" i="13"/>
  <c r="D62" i="13"/>
  <c r="C50" i="13"/>
  <c r="D50" i="13"/>
  <c r="C31" i="13"/>
  <c r="D31" i="13"/>
  <c r="C59" i="13"/>
  <c r="D59" i="13"/>
  <c r="C3" i="13"/>
  <c r="D3" i="13"/>
  <c r="C67" i="13"/>
  <c r="D67" i="13"/>
  <c r="C22" i="13"/>
  <c r="D22" i="13"/>
  <c r="C45" i="13"/>
  <c r="D45" i="13"/>
  <c r="C55" i="13"/>
  <c r="D55" i="13"/>
  <c r="C26" i="13"/>
  <c r="D26" i="13"/>
  <c r="C46" i="13"/>
  <c r="D46" i="13"/>
  <c r="C48" i="13"/>
  <c r="D48" i="13"/>
  <c r="C41" i="13"/>
  <c r="D41" i="13"/>
  <c r="C68" i="13"/>
  <c r="D68" i="13"/>
  <c r="C38" i="13"/>
  <c r="D38" i="13"/>
  <c r="C23" i="13"/>
  <c r="D23" i="13"/>
  <c r="C43" i="13"/>
  <c r="D43" i="13"/>
  <c r="C29" i="13"/>
  <c r="D29" i="13"/>
  <c r="C53" i="13"/>
  <c r="D53" i="13"/>
  <c r="C20" i="13"/>
  <c r="D20" i="13"/>
  <c r="C33" i="13"/>
  <c r="D33" i="13"/>
  <c r="C5" i="13"/>
  <c r="D5" i="13"/>
  <c r="C12" i="13"/>
  <c r="D12" i="13"/>
  <c r="C51" i="13"/>
  <c r="D51" i="13"/>
  <c r="C34" i="13"/>
  <c r="D34" i="13"/>
  <c r="C42" i="13"/>
  <c r="D42" i="13"/>
  <c r="C6" i="13"/>
  <c r="D6" i="13"/>
  <c r="C63" i="13"/>
  <c r="D63" i="13"/>
  <c r="C19" i="13"/>
  <c r="C2" i="13"/>
  <c r="D2" i="13"/>
  <c r="C35" i="13"/>
  <c r="D35" i="13"/>
  <c r="C37" i="13"/>
  <c r="D37" i="13"/>
  <c r="C24" i="13"/>
  <c r="D24" i="13"/>
  <c r="C66" i="13"/>
  <c r="D66" i="13"/>
  <c r="C58" i="13"/>
  <c r="D58" i="13"/>
  <c r="C11" i="13"/>
  <c r="D11" i="13"/>
  <c r="C16" i="13"/>
  <c r="D16" i="13"/>
  <c r="C25" i="13"/>
  <c r="D25" i="13"/>
  <c r="C57" i="13"/>
  <c r="D57" i="13"/>
  <c r="C14" i="13"/>
  <c r="D14" i="13"/>
  <c r="C52" i="13"/>
  <c r="D52" i="13"/>
  <c r="C60" i="13"/>
  <c r="D60" i="13"/>
  <c r="C17" i="13"/>
  <c r="D17" i="13"/>
  <c r="C30" i="13"/>
  <c r="D30" i="13"/>
  <c r="C18" i="13"/>
  <c r="D18" i="13"/>
  <c r="D7" i="13"/>
  <c r="D9" i="13"/>
  <c r="C9" i="13"/>
  <c r="C12" i="10" l="1"/>
  <c r="C8" i="10"/>
  <c r="C3" i="10"/>
  <c r="E3" i="10" s="1"/>
  <c r="C14" i="10"/>
  <c r="C9" i="10"/>
  <c r="C10" i="10"/>
  <c r="C5" i="10"/>
  <c r="C13" i="10"/>
  <c r="C11" i="10" l="1"/>
  <c r="C4" i="10"/>
  <c r="E13" i="10"/>
  <c r="E5" i="10"/>
  <c r="E10" i="10"/>
  <c r="E9" i="10"/>
  <c r="E4" i="10" l="1"/>
  <c r="E11" i="10"/>
  <c r="E14" i="10"/>
  <c r="E12" i="10"/>
  <c r="E6" i="10"/>
  <c r="E8" i="10" l="1"/>
  <c r="E7" i="10"/>
  <c r="B16" i="10" l="1"/>
  <c r="B17" i="10"/>
  <c r="E65" i="13" l="1"/>
  <c r="E52" i="13"/>
  <c r="E68" i="13"/>
  <c r="E45" i="13"/>
  <c r="E47" i="13"/>
  <c r="E11" i="13"/>
  <c r="E62" i="13"/>
  <c r="E14" i="13"/>
  <c r="E38" i="13"/>
  <c r="E9" i="13"/>
  <c r="E50" i="13"/>
  <c r="E20" i="13"/>
  <c r="E3" i="13"/>
  <c r="E34" i="13"/>
  <c r="E56" i="13"/>
  <c r="E17" i="13"/>
  <c r="E16" i="13"/>
  <c r="E28" i="13"/>
  <c r="E30" i="13"/>
  <c r="E53" i="13"/>
  <c r="E39" i="13"/>
  <c r="E29" i="13"/>
  <c r="E63" i="13"/>
  <c r="E26" i="13"/>
  <c r="E44" i="13"/>
  <c r="E18" i="13"/>
  <c r="E49" i="13"/>
  <c r="E19" i="13"/>
  <c r="E32" i="13"/>
  <c r="E22" i="13"/>
  <c r="E24" i="13"/>
  <c r="E12" i="13"/>
  <c r="E54" i="13"/>
  <c r="E35" i="13"/>
  <c r="E67" i="13"/>
  <c r="E33" i="13"/>
  <c r="E46" i="13"/>
  <c r="E48" i="13"/>
  <c r="E64" i="13"/>
  <c r="E5" i="13"/>
  <c r="E43" i="13"/>
  <c r="E31" i="13"/>
  <c r="E6" i="13"/>
  <c r="E60" i="13"/>
  <c r="E57" i="13"/>
  <c r="E23" i="13"/>
  <c r="E7" i="13"/>
  <c r="E37" i="13"/>
  <c r="E55" i="13"/>
  <c r="E58" i="13"/>
  <c r="E2" i="13"/>
  <c r="E59" i="13"/>
  <c r="E51" i="13"/>
  <c r="E41" i="13"/>
  <c r="E25" i="13"/>
  <c r="J49" i="10" s="1"/>
  <c r="E66" i="13"/>
  <c r="E42" i="13"/>
  <c r="E36" i="13"/>
  <c r="E27" i="13"/>
  <c r="C51" i="10" l="1"/>
  <c r="C40" i="10"/>
  <c r="J50" i="10"/>
  <c r="J48" i="10"/>
  <c r="C50" i="10"/>
  <c r="J38" i="10"/>
  <c r="C36" i="10"/>
  <c r="J37" i="10"/>
  <c r="C34" i="10"/>
  <c r="J35" i="10"/>
  <c r="J47" i="10"/>
  <c r="J45" i="10"/>
  <c r="C30" i="10"/>
  <c r="C52" i="10"/>
  <c r="C32" i="10"/>
  <c r="J25" i="10"/>
  <c r="C27" i="10"/>
  <c r="J41" i="10"/>
  <c r="J30" i="10"/>
  <c r="C35" i="10"/>
  <c r="J32" i="10"/>
  <c r="J42" i="10"/>
  <c r="J36" i="10"/>
  <c r="J24" i="10"/>
  <c r="J43" i="10"/>
  <c r="J39" i="10"/>
  <c r="J44" i="10"/>
  <c r="J46" i="10"/>
  <c r="J33" i="10"/>
  <c r="J34" i="10"/>
  <c r="C47" i="10"/>
  <c r="J28" i="10"/>
  <c r="C33" i="10"/>
  <c r="J40" i="10"/>
  <c r="C20" i="10"/>
  <c r="J23" i="10"/>
  <c r="C25" i="10"/>
  <c r="J22" i="10"/>
  <c r="C24" i="10"/>
  <c r="J26" i="10"/>
  <c r="C45" i="10"/>
  <c r="J31" i="10"/>
  <c r="C39" i="10"/>
  <c r="J27" i="10"/>
  <c r="C37" i="10"/>
  <c r="J29" i="10"/>
  <c r="C31" i="10"/>
  <c r="C38" i="10"/>
  <c r="J20" i="10"/>
  <c r="C21" i="10"/>
  <c r="C44" i="10"/>
  <c r="C22" i="10"/>
  <c r="C43" i="10"/>
  <c r="C26" i="10"/>
  <c r="C49" i="10"/>
  <c r="C46" i="10"/>
  <c r="C28" i="10"/>
  <c r="C42" i="10"/>
  <c r="C23" i="10"/>
  <c r="J21" i="10"/>
  <c r="C29" i="10"/>
  <c r="C41" i="10"/>
  <c r="C53" i="10"/>
  <c r="J19" i="10"/>
  <c r="C48" i="10"/>
  <c r="C19" i="10"/>
</calcChain>
</file>

<file path=xl/sharedStrings.xml><?xml version="1.0" encoding="utf-8"?>
<sst xmlns="http://schemas.openxmlformats.org/spreadsheetml/2006/main" count="4129" uniqueCount="382">
  <si>
    <t>@</t>
  </si>
  <si>
    <t>Academy 1</t>
  </si>
  <si>
    <t>Academy 3</t>
  </si>
  <si>
    <t xml:space="preserve">MAILING ADDRESS FOR DUES MONEY </t>
  </si>
  <si>
    <t>MAKE CHECKS PAYABLE TO JOE TAVERNESE</t>
  </si>
  <si>
    <t>Round 1</t>
  </si>
  <si>
    <t>Later Rounds</t>
  </si>
  <si>
    <t>Highest seed vs. Lowest seed</t>
  </si>
  <si>
    <t xml:space="preserve">17-years-old is the minimum age requirement for any bowler (sub list or active roster). </t>
  </si>
  <si>
    <t>If a new team (captain) joins the league, that captain must wait until all other captains in the round have hosted the playoffs.</t>
  </si>
  <si>
    <t>TEAM PRIZES</t>
  </si>
  <si>
    <t>Regular Season</t>
  </si>
  <si>
    <t>Playoffs</t>
  </si>
  <si>
    <t>High Series</t>
  </si>
  <si>
    <t>High Singles</t>
  </si>
  <si>
    <t>Income</t>
  </si>
  <si>
    <t>PY</t>
  </si>
  <si>
    <t>Dues</t>
  </si>
  <si>
    <t>Sponsor Fees</t>
  </si>
  <si>
    <t>Total Income</t>
  </si>
  <si>
    <t>Expenses</t>
  </si>
  <si>
    <t>Secretary Salary</t>
  </si>
  <si>
    <t>Supplies (Stamps, etc.)</t>
  </si>
  <si>
    <t>Plaques</t>
  </si>
  <si>
    <t>Rolloff Cost</t>
  </si>
  <si>
    <t>Total Expenses</t>
  </si>
  <si>
    <t>Available Prize Funds</t>
  </si>
  <si>
    <t>Payouts</t>
  </si>
  <si>
    <t>INDIVIDUAL PRIZES</t>
  </si>
  <si>
    <t>High Avg</t>
  </si>
  <si>
    <t>High Single</t>
  </si>
  <si>
    <t>Team High Series</t>
  </si>
  <si>
    <t>Team High Single</t>
  </si>
  <si>
    <t>Individual High Avg</t>
  </si>
  <si>
    <t>Individual High Series</t>
  </si>
  <si>
    <t>Individual High Single</t>
  </si>
  <si>
    <t>Total Payouts</t>
  </si>
  <si>
    <t>Check</t>
  </si>
  <si>
    <t>AVG.</t>
  </si>
  <si>
    <t>Pinfall</t>
  </si>
  <si>
    <t>Strings</t>
  </si>
  <si>
    <t>SER</t>
  </si>
  <si>
    <t>Points Won</t>
  </si>
  <si>
    <t>Total Pinfall</t>
  </si>
  <si>
    <t>POS</t>
  </si>
  <si>
    <t>TEAM</t>
  </si>
  <si>
    <t>WINS</t>
  </si>
  <si>
    <t>LOSSES</t>
  </si>
  <si>
    <t>PCT.</t>
  </si>
  <si>
    <t>GB</t>
  </si>
  <si>
    <t>SERIES</t>
  </si>
  <si>
    <t>SINGLE</t>
  </si>
  <si>
    <t>PINS</t>
  </si>
  <si>
    <t>Wins</t>
  </si>
  <si>
    <t>Losses</t>
  </si>
  <si>
    <t>AVG</t>
  </si>
  <si>
    <t>BOWLER</t>
  </si>
  <si>
    <t>STR</t>
  </si>
  <si>
    <t>Phone:</t>
  </si>
  <si>
    <t>E-Mail:</t>
  </si>
  <si>
    <t>Captain:</t>
  </si>
  <si>
    <t>Team:</t>
  </si>
  <si>
    <t>400's</t>
  </si>
  <si>
    <t>#</t>
  </si>
  <si>
    <t>Nick Zuffelato</t>
  </si>
  <si>
    <t>nzuffelato@yahoo.com</t>
  </si>
  <si>
    <t>339.206.0001</t>
  </si>
  <si>
    <t>John Zappi</t>
  </si>
  <si>
    <t>zap823@outlook.com</t>
  </si>
  <si>
    <t>617.581.3098</t>
  </si>
  <si>
    <t>Dave Mallahan</t>
  </si>
  <si>
    <t>978.390.5745</t>
  </si>
  <si>
    <t>michaelmiccichi@gmail.com</t>
  </si>
  <si>
    <t>617.459.1097</t>
  </si>
  <si>
    <t>Dave Godwin</t>
  </si>
  <si>
    <t>iceman111089@yahoo.com</t>
  </si>
  <si>
    <t>978.697.5749</t>
  </si>
  <si>
    <t>Rich Limone</t>
  </si>
  <si>
    <t>RPLimone@comcast.net</t>
  </si>
  <si>
    <t>617.548.1415</t>
  </si>
  <si>
    <t>Dave Barber</t>
  </si>
  <si>
    <t>luckystrikedave@yahoo.com</t>
  </si>
  <si>
    <t>781.439.3411</t>
  </si>
  <si>
    <t>Mark Ricci</t>
  </si>
  <si>
    <t>mahkypinz@gmail.com</t>
  </si>
  <si>
    <t>978.327.8179</t>
  </si>
  <si>
    <t>Chris Cazenave</t>
  </si>
  <si>
    <t>Secretary: Mike Miccichi - 617.459.1097</t>
  </si>
  <si>
    <t>PHONE NUMBER FOR LEAGUE SECRETARY</t>
  </si>
  <si>
    <t>35 Weeks</t>
  </si>
  <si>
    <t>Team</t>
  </si>
  <si>
    <t>Man</t>
  </si>
  <si>
    <t>Pos.</t>
  </si>
  <si>
    <t xml:space="preserve"> </t>
  </si>
  <si>
    <t xml:space="preserve">First Offense (warning), Second Offense ($10 individual), 3rd ($20), 4th ($30) and so on </t>
  </si>
  <si>
    <t>Metro</t>
  </si>
  <si>
    <t>Central 1</t>
  </si>
  <si>
    <t>Central 2</t>
  </si>
  <si>
    <t>League captains have voted to keep the league at 12 teams.</t>
  </si>
  <si>
    <t xml:space="preserve">A plaque will be awared to the house of the League Champion and the winner of the playoffs. </t>
  </si>
  <si>
    <t>Single</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</si>
  <si>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</si>
  <si>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</si>
  <si>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</si>
  <si>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</si>
  <si>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</si>
  <si>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</si>
  <si>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</si>
  <si>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</si>
  <si>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</si>
  <si>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</si>
  <si>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</si>
  <si>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</si>
  <si>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</si>
  <si>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</si>
  <si>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</si>
  <si>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</si>
  <si>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</si>
  <si>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</si>
  <si>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</si>
  <si>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</si>
  <si>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</si>
  <si>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</si>
  <si>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</si>
  <si>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</si>
  <si>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</si>
  <si>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</si>
  <si>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</si>
  <si>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</si>
  <si>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</si>
  <si>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</si>
  <si>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</si>
  <si>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</si>
  <si>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Week 33</t>
  </si>
  <si>
    <t>SIN</t>
  </si>
  <si>
    <t>GMS</t>
  </si>
  <si>
    <t>Series</t>
  </si>
  <si>
    <t>Week 34</t>
  </si>
  <si>
    <t>Week 35</t>
  </si>
  <si>
    <t>Position Night</t>
  </si>
  <si>
    <t>bowlingman427@yahoo.com</t>
  </si>
  <si>
    <t>STANDINGS</t>
  </si>
  <si>
    <t>Academy 2</t>
  </si>
  <si>
    <t>League High Single</t>
  </si>
  <si>
    <t>League High Triple</t>
  </si>
  <si>
    <t>High Triple</t>
  </si>
  <si>
    <t>Total Entries</t>
  </si>
  <si>
    <t>Prize Fund</t>
  </si>
  <si>
    <t>HITS:</t>
  </si>
  <si>
    <t>7th seed vs. 2nd seed</t>
  </si>
  <si>
    <t>8th seed vs. 1st seed</t>
  </si>
  <si>
    <t>6th seed vs. 3rd seed</t>
  </si>
  <si>
    <t>5th seed vs. 4th seed</t>
  </si>
  <si>
    <t>Bowler</t>
  </si>
  <si>
    <t>Peter Penney</t>
  </si>
  <si>
    <t>Riverwalk</t>
  </si>
  <si>
    <t>Josh Daley</t>
  </si>
  <si>
    <t>Al Kecyk</t>
  </si>
  <si>
    <t>Lu Gacharna</t>
  </si>
  <si>
    <t>ppenney420@yahoo.com</t>
  </si>
  <si>
    <t>617.970.2054</t>
  </si>
  <si>
    <t>chriscaz2582@gmail.com</t>
  </si>
  <si>
    <t>Pres/Treasurer Salary</t>
  </si>
  <si>
    <t>Central 3</t>
  </si>
  <si>
    <t>Registration Fee of $200 per team (Sponsorship OR Team Paid)</t>
  </si>
  <si>
    <t>Jeff Surette</t>
  </si>
  <si>
    <t>Chris Boisvert</t>
  </si>
  <si>
    <t>Brian Fournier</t>
  </si>
  <si>
    <t>Aaron St Cyr</t>
  </si>
  <si>
    <t>Lafayette</t>
  </si>
  <si>
    <t>Nate Lees</t>
  </si>
  <si>
    <t>Eric Pelletier</t>
  </si>
  <si>
    <t>VS</t>
  </si>
  <si>
    <t>Treasurer:  Joe Tavernese, 15 Warwick Street, Lynn, MA  01904</t>
  </si>
  <si>
    <t>SUBS</t>
  </si>
  <si>
    <t>Exeter</t>
  </si>
  <si>
    <t>Hingham</t>
  </si>
  <si>
    <t>Millis</t>
  </si>
  <si>
    <r>
      <rPr>
        <b/>
        <sz val="14"/>
        <rFont val="Arial"/>
        <family val="2"/>
      </rPr>
      <t>Secretary:</t>
    </r>
    <r>
      <rPr>
        <sz val="14"/>
        <rFont val="Arial"/>
        <family val="2"/>
      </rPr>
      <t xml:space="preserve"> Mike Miccichi - MichaelMiccichi@gmail.com - 617.459.1097</t>
    </r>
  </si>
  <si>
    <r>
      <rPr>
        <b/>
        <sz val="14"/>
        <rFont val="Arial"/>
        <family val="2"/>
      </rPr>
      <t xml:space="preserve">Triple Strike Pool: </t>
    </r>
    <r>
      <rPr>
        <sz val="14"/>
        <rFont val="Arial"/>
        <family val="2"/>
      </rPr>
      <t>Dave Barber (ALL PAYMENTS MUST BE MADE BY END OF ROUND 1)</t>
    </r>
  </si>
  <si>
    <t>ICBA rules will be strictly enforced with the following exceptions…</t>
  </si>
  <si>
    <t>If a bowler slides over the foul line on a practice slide, he does not lose his 1st ball</t>
  </si>
  <si>
    <t xml:space="preserve">Every team is allowed 5 protected bowlers. Teams may protect a 6th bowler provided they are using a 6 man rotation and they have notified the secretary at the start of the year.  You must notify the secretary of any roster moves.  **Substitute bowlers may bowl for as many teams as needed during the season.  </t>
  </si>
  <si>
    <r>
      <t xml:space="preserve">A captain must be on the active roster (6-man rotation permitted) and not on a team's sub list. If a captain elects to not be on the active roster, they must pass the captainship on to an active member of the team's roster.  That bowler must be someone who has been in the league for 3 consecutive years.  A captain of a 6-man rotation must bowl 20 weeks to retain captain eligibility.  </t>
    </r>
    <r>
      <rPr>
        <strike/>
        <sz val="14"/>
        <rFont val="Arial"/>
        <family val="2"/>
      </rPr>
      <t xml:space="preserve"> </t>
    </r>
  </si>
  <si>
    <t>A bowler must compete in 75% of all regular season matches to be eligible for individual high single and/or high triple prizes.  A bowler must compete in 75% of "away" matches to be eligible for individual high average prizes. "Away" matches consist of all away matches as well as the first home match of the second and third rounds.</t>
  </si>
  <si>
    <t>Team High Single and High Triple will count for all matches. Individual high single and individual high series prizes will qualify for all matches, home or away.  A bowler is only eligible to win 1 individual prize.</t>
  </si>
  <si>
    <t>All matches are scheduled to start at 7:30.  No postponements unless approved by the President, Vice President and Secretary. The grace period, both home and away, is 7:50. Any bowler who shows up after the grace period will be allowed no warmups. If a team fails to field a 5 man team, the team will not forfeit. The match will still be bowled for individual and team prizes; and for team points. If both teams agree, matches can start before 7:30 but must still remain on Friday.  If accepted for the 23'-24' season, away teams only will be granted additional time for home matches at Millis and Abington/Hingham</t>
  </si>
  <si>
    <t>Total pinfall will determine the winner of all playoff matches. First round will be randomly drawn.  All future matches will try to avoid repeat lanes in back to back matches</t>
  </si>
  <si>
    <t>Playoff Hosts (New Round)</t>
  </si>
  <si>
    <t>2024 - Lafayette (Caz - If eligible)</t>
  </si>
  <si>
    <t>Remaining Teams</t>
  </si>
  <si>
    <t>Exeter (Barber)</t>
  </si>
  <si>
    <t>Hingham (Zappi)</t>
  </si>
  <si>
    <t>Riverwalk (Ricci)</t>
  </si>
  <si>
    <t>Metro (Zuffelato)</t>
  </si>
  <si>
    <t>Academy (Godwin)</t>
  </si>
  <si>
    <t>Academy (Scali)</t>
  </si>
  <si>
    <t>CPL (Daley)</t>
  </si>
  <si>
    <t>CPL (Limone)</t>
  </si>
  <si>
    <t xml:space="preserve">All bowlers shall pay $50 per week, for 30 weeks, which includes the cost of bowling of $150. For weeks 31-35, bowlers will pay $15 per week. The home team captains will collect all monies to be paid and sent immediately to the league treasurer. If a bowler is absent, the team of the absent bowler is responsible for the absent bowler's payment.  Any captains willing to accept electronic payment (Venmo, CashApp, etc…) are doing so at their own risk and will be responsible for all monies after transfer is made.  </t>
  </si>
  <si>
    <r>
      <t>Any dues money not received within 1 week of a match will result</t>
    </r>
    <r>
      <rPr>
        <sz val="14"/>
        <color rgb="FFFF0000"/>
        <rFont val="Arial"/>
        <family val="2"/>
      </rPr>
      <t xml:space="preserve"> </t>
    </r>
    <r>
      <rPr>
        <sz val="14"/>
        <rFont val="Arial"/>
        <family val="2"/>
      </rPr>
      <t>in the following fines:</t>
    </r>
    <r>
      <rPr>
        <sz val="14"/>
        <color theme="1"/>
        <rFont val="Arial"/>
        <family val="2"/>
      </rPr>
      <t xml:space="preserve">             </t>
    </r>
  </si>
  <si>
    <t xml:space="preserve">First offense: $25   </t>
  </si>
  <si>
    <t xml:space="preserve">Second offense: $50  </t>
  </si>
  <si>
    <t xml:space="preserve">Third offense: $100  </t>
  </si>
  <si>
    <t xml:space="preserve">Fourth offense: Indefinite suspension and loss of captainship </t>
  </si>
  <si>
    <t>The scores of the match must be recorded by both captains. It is the responsibility of the home captain to send the scores of the match. SCORES MUST BE sent to the league secretary no later than Saturday at 9pm. To avoid embarassment, please send scores to…</t>
  </si>
  <si>
    <t>In addition, it is required that all teams keep a log of scores week to week. That way if the home bowler forgets and I cannot get in touch with them, the away captain can send it to me without problem. Both captains must sign the score sheets at nights end.  Teams that don't keep track of scores will be subject to forfeit, loss of team prizes and loss of individual prizes.</t>
  </si>
  <si>
    <t>Team shirts (with sponsor's name) must be worn by the 5th week. If by the 5th week, a team shirt is not worn, 1 warning will be given. After 1 warning, subsequent offenses will result in a $5 fine to be submitted with the following week's dues. Dress Code: No hats, No Sweatpants, No Tank Tops.  Subs must wear shirts who are presentable.  Allocation of fine money will be determined by league President and Vice President</t>
  </si>
  <si>
    <t xml:space="preserve">Foul lights must be used when available. A lob may only be called if a lob line judge is present at the lob line. In order for lob line judges to be in effect, they must be present at every match league-wide for that particular week. </t>
  </si>
  <si>
    <t xml:space="preserve">The league uses an 8-point system. In the event of ties in the standings, tie-breakers will rule in the following order: head-to-head record, head-to-head pinfall. If there is a tie for 1st place, a 1-string roll-off will be bowled the morning of the league's playoffs to determine the league champion. If there is a tie for 8th place, a 1-string roll-off will be bowled the morning of the league's playoffs at 9am. All tie-breakers determine seeding and prize money. </t>
  </si>
  <si>
    <t>A grievance must be filed in writing to the league president prior to the following Friday. The league president will draw names for a grievance committee, which will consist of 4 team captains and 1 league officer not involved in the grievance.</t>
  </si>
  <si>
    <t xml:space="preserve">Unsportsmanlike conduct will result in a $25 fine, with no warning. A 2nd offense will result in a $25 fine and 1-week suspension. A 3rd offense will result in a $25 fine and a captain's meeting to determine length of suspension. Any captain involved in any match on location must call an unsportsmanlike offense during the night it occurs, and notify the offender and opposing team's captain. If the offender continues to be a problem, the captain will file a complaint with the league president. Violence of any kind will not be tolerated, and the league captains reserve the right to issue suspensions when needed. </t>
  </si>
  <si>
    <t>Elections for league officers will be held at the annual league meeting. If unopposed, the vice president will become president, and president will become vice president.</t>
  </si>
  <si>
    <t>The league treasurer will be paid $500 annually.  The league secretary will be paid $600 annually.</t>
  </si>
  <si>
    <t>All payouts are subject to change by a majority vote of league captains. Regular season winnings will be paid out via check. Playoff winnings will be paid out in cash. All winnings to be paid at the league's playoffs.</t>
  </si>
  <si>
    <t>Captains keep control of where their team bowls and decide which lane they start on (right or left)</t>
  </si>
  <si>
    <t xml:space="preserve">Every team may protect 6 bowlers - 5 Regulars and 1 sub.  Teams using a 6 man rotation will not be allowed to protect a sub.  Subs are eligible to bowl in the playoffs for any team.  Once they bowl for one team in the playoffs, they can't bowl for another team. If a bowler starts a playoff match/string, they must finish the match/string unless an injury occurs. If a bowler is replaced mid-match/mid-string, they are not eligible to bowl for the remainder of the playoffs. A bowler cannot be replaced if they are on a mark (must fill and finish the next frame). This rule also pertains to regular season.  If a bowler is replaced mid-match/mid string, they are not eligible to come back in and finish the night.  If a bowler is replaced mid-string, the score for the string will count towards the bowlers average and high single. </t>
  </si>
  <si>
    <t>A team cannot change locations mid-season of their home house unless the house is closing.</t>
  </si>
  <si>
    <t>If you wish to enter the league's triple strike pool, you must notify Dave Barber. You may enter the triple pool at any time before the end of the first round, any triple strike thrown will not count unless you have notified above. Subs are eligible to participate.  All fees must be paid by the end of the first round.  No Exceptions will be made.  Payments can be made to Dave Barber when you bowl Exeter If Dave is absent, payments can be given to any member on his team. You must notify us if you hit a triple by the end of the weekend via email or text.</t>
  </si>
  <si>
    <t>Waiting List for Captains:  Corrado Pani, Jeff Walsh</t>
  </si>
  <si>
    <t>Justin Scali</t>
  </si>
  <si>
    <t>Jonathan Boudreau</t>
  </si>
  <si>
    <t>Next Week</t>
  </si>
  <si>
    <t>Two Weeks</t>
  </si>
  <si>
    <t>justin.scali84@gmail.com</t>
  </si>
  <si>
    <t>978.339.3325</t>
  </si>
  <si>
    <t>617.447.9992</t>
  </si>
  <si>
    <t>metaldream84@gmail.com</t>
  </si>
  <si>
    <t>Ryan's Millis</t>
  </si>
  <si>
    <t>Keith Beaupre</t>
  </si>
  <si>
    <r>
      <rPr>
        <b/>
        <sz val="14"/>
        <rFont val="Arial"/>
        <family val="2"/>
      </rPr>
      <t>President:</t>
    </r>
    <r>
      <rPr>
        <sz val="14"/>
        <rFont val="Arial"/>
        <family val="2"/>
      </rPr>
      <t xml:space="preserve"> Dave Barber - luckystrikedave@yahoo.com - 781.439.3411</t>
    </r>
  </si>
  <si>
    <r>
      <t xml:space="preserve">Vice President: </t>
    </r>
    <r>
      <rPr>
        <sz val="14"/>
        <rFont val="Arial"/>
        <family val="2"/>
      </rPr>
      <t>John Zappi - Zap823@outlook.com - 617.581.3098</t>
    </r>
  </si>
  <si>
    <r>
      <rPr>
        <b/>
        <sz val="14"/>
        <rFont val="Arial"/>
        <family val="2"/>
      </rPr>
      <t>Treasurer:</t>
    </r>
    <r>
      <rPr>
        <sz val="14"/>
        <rFont val="Arial"/>
        <family val="2"/>
      </rPr>
      <t xml:space="preserve"> Joe Tavernese Sr. - joetbowler@yahoo.com - 781.596.3998</t>
    </r>
  </si>
  <si>
    <t>LEAGUE RULES (UPDATED AS OF 8/12/24)</t>
  </si>
  <si>
    <t>The regular season will begin Friday, September 6, 2024</t>
  </si>
  <si>
    <r>
      <t xml:space="preserve">Playoffs will be held at season's end at Riverwalk Lanes (Caz) on </t>
    </r>
    <r>
      <rPr>
        <b/>
        <sz val="14"/>
        <color rgb="FFFF0000"/>
        <rFont val="Arial"/>
        <family val="2"/>
      </rPr>
      <t>Saturday, May 17, 2025</t>
    </r>
  </si>
  <si>
    <t>2025 - Millis (Fournier - eligible)</t>
  </si>
  <si>
    <t>Academy (Hodge)</t>
  </si>
  <si>
    <t>Teams Excluded</t>
  </si>
  <si>
    <t xml:space="preserve">Any team using a 6-man rotation will not be allowed to substitute at will during the playoffs.  The 5-guys that start the playoffs, must finish the day barring an injury or a bowling is leaving the bowling center.  Any other exceptions must be approved by the President and Vice President.  </t>
  </si>
  <si>
    <t>If there are two snow days, teams will be able to make up the match between March 20th and March 27.  If both teams can't agree, they will bowl on Saturday March 22, 2025 at 10AM</t>
  </si>
  <si>
    <t>Schedule - Odd team home week 1</t>
  </si>
  <si>
    <t>Central 1 (Penney) - 2023</t>
  </si>
  <si>
    <t>603.688.1289</t>
  </si>
  <si>
    <t>John Starner</t>
  </si>
  <si>
    <t>Jeff Buggea</t>
  </si>
  <si>
    <t>Ryan Southall</t>
  </si>
  <si>
    <t>JJ Tourigny</t>
  </si>
  <si>
    <t>Frank DeLuca</t>
  </si>
  <si>
    <t>Brendan O'Dowd</t>
  </si>
  <si>
    <t>Dennis Green</t>
  </si>
  <si>
    <t>Corrado Pani</t>
  </si>
  <si>
    <t>Chris Jones</t>
  </si>
  <si>
    <t>Bob Whitcomb</t>
  </si>
  <si>
    <t>Craig Holbrook</t>
  </si>
  <si>
    <t>Jon Winchell</t>
  </si>
  <si>
    <t>Jeff Walsh</t>
  </si>
  <si>
    <t>Josh Riopelle</t>
  </si>
  <si>
    <t>Cory Aleci</t>
  </si>
  <si>
    <t>Matt Soucy</t>
  </si>
  <si>
    <t>Brian Fuller Jr.</t>
  </si>
  <si>
    <t>Stephen Botte</t>
  </si>
  <si>
    <t>Billy Shiner Sr.</t>
  </si>
  <si>
    <t>Matt Nichols</t>
  </si>
  <si>
    <t>Tim Douglass</t>
  </si>
  <si>
    <t>Troy Fournier</t>
  </si>
  <si>
    <t>Nick Leach</t>
  </si>
  <si>
    <t>Nick Norcross</t>
  </si>
  <si>
    <t>Charlie Collins</t>
  </si>
  <si>
    <t>Justin Waters</t>
  </si>
  <si>
    <t>Danny Harris</t>
  </si>
  <si>
    <t>Ed Woodside</t>
  </si>
  <si>
    <t>Peter Crawford Jr.</t>
  </si>
  <si>
    <t>Scott Lapierre</t>
  </si>
  <si>
    <t>Steve Poulin</t>
  </si>
  <si>
    <t>Mike Nardone</t>
  </si>
  <si>
    <t>Sean Landry</t>
  </si>
  <si>
    <t>Matt Lawless</t>
  </si>
  <si>
    <t>Kevin Gallagher</t>
  </si>
  <si>
    <t>John Lescarbeau</t>
  </si>
  <si>
    <t>Justin Lyonnais</t>
  </si>
  <si>
    <t>Austin Barnes</t>
  </si>
  <si>
    <t>Joe Smith</t>
  </si>
  <si>
    <t>Jimbo Ayotte</t>
  </si>
  <si>
    <t>Tim Jalbert</t>
  </si>
  <si>
    <t>Kris Winiarz</t>
  </si>
  <si>
    <t>Shaun MacDonald</t>
  </si>
  <si>
    <t>Jon Alosa</t>
  </si>
  <si>
    <t>Cliff Walker</t>
  </si>
  <si>
    <t>Joey Hutchinson</t>
  </si>
  <si>
    <t>Peter Penney ©</t>
  </si>
  <si>
    <t>Chris Cazenave ©</t>
  </si>
  <si>
    <t>Nick Zuffelato ©</t>
  </si>
  <si>
    <t>Aaron St. Cyr</t>
  </si>
  <si>
    <t>Dave Barber ©</t>
  </si>
  <si>
    <t>John Zappi ©</t>
  </si>
  <si>
    <t>Rich Limone ©</t>
  </si>
  <si>
    <t>Kris Winairz</t>
  </si>
  <si>
    <t>Josh Daley ©</t>
  </si>
  <si>
    <t>Chris McDonough</t>
  </si>
  <si>
    <t>**Protected Sub</t>
  </si>
  <si>
    <t>Anthony DelMonaco</t>
  </si>
  <si>
    <t>Dave Mallahan ©</t>
  </si>
  <si>
    <t>Mark Ricci ©</t>
  </si>
  <si>
    <t>Justin Scali ©</t>
  </si>
  <si>
    <t>Dave Godwin ©</t>
  </si>
  <si>
    <t>Brian Fournier ©</t>
  </si>
  <si>
    <t>10am - Riverwalk Lanes</t>
  </si>
  <si>
    <t>SEED 2</t>
  </si>
  <si>
    <t>SEED 4</t>
  </si>
  <si>
    <t>SEED 6</t>
  </si>
  <si>
    <t>SEED 8</t>
  </si>
  <si>
    <t>SEED 10</t>
  </si>
  <si>
    <t>SEED 12</t>
  </si>
  <si>
    <t>SEED 1</t>
  </si>
  <si>
    <t>SEED 3</t>
  </si>
  <si>
    <t>SEED 5</t>
  </si>
  <si>
    <t>SEED 7</t>
  </si>
  <si>
    <t>SEED 9</t>
  </si>
  <si>
    <t>SEED 11</t>
  </si>
  <si>
    <t>Week 1 - September 6th, 2024</t>
  </si>
  <si>
    <t>Billy Shiner Sr</t>
  </si>
  <si>
    <t>Peter Crawford Jr</t>
  </si>
  <si>
    <t>Korey Packard</t>
  </si>
  <si>
    <t>Cee Minus</t>
  </si>
  <si>
    <t>Dan Allard</t>
  </si>
  <si>
    <t>-</t>
  </si>
  <si>
    <t>John Lescabreau</t>
  </si>
  <si>
    <t>Week 2 - September 13th, 2024</t>
  </si>
  <si>
    <t>Chris Parkinson</t>
  </si>
  <si>
    <t>Scott Douglass</t>
  </si>
  <si>
    <t>Mark Smith</t>
  </si>
  <si>
    <t>Brian Fuller Jr</t>
  </si>
  <si>
    <t>Week 3 - September 20th, 2024</t>
  </si>
  <si>
    <t>Louis Graffam</t>
  </si>
  <si>
    <t>Brian Purdy</t>
  </si>
  <si>
    <t>Week 4 - September 27th, 2024</t>
  </si>
  <si>
    <t>Jim Nester</t>
  </si>
  <si>
    <t>Anthony Iannuzzi</t>
  </si>
  <si>
    <t>Kevin Dietrich</t>
  </si>
  <si>
    <t>Week 5 - October 4th, 2024</t>
  </si>
  <si>
    <t>Dean Sullivan</t>
  </si>
  <si>
    <t>Mark Webber</t>
  </si>
  <si>
    <t>PJ Michaud</t>
  </si>
  <si>
    <t>Week 6 - October 11th, 2024</t>
  </si>
  <si>
    <t>Ryan Drago</t>
  </si>
  <si>
    <t>Chris Merrill</t>
  </si>
  <si>
    <t>Mike Celona</t>
  </si>
  <si>
    <t>Shawn Baker</t>
  </si>
  <si>
    <t>Week 7 - October 18th, 2024</t>
  </si>
  <si>
    <t>Jimmy Keefe</t>
  </si>
  <si>
    <t>Aaron Fontaine</t>
  </si>
  <si>
    <t>Rich Beverage Jr</t>
  </si>
  <si>
    <t>Rich Beverage Jr.</t>
  </si>
  <si>
    <t>Week 8 - October 25th, 2024</t>
  </si>
  <si>
    <t>Kai Hunt</t>
  </si>
  <si>
    <t>Anthony Delmonaco</t>
  </si>
  <si>
    <t>Week 9 - November 1st, 2024</t>
  </si>
  <si>
    <t>Joey Lister</t>
  </si>
  <si>
    <t>Criag Holbrook</t>
  </si>
  <si>
    <t>Week 10 - November 15th, 2024</t>
  </si>
  <si>
    <t xml:space="preserve"> Lu Gacharna</t>
  </si>
  <si>
    <t>Joe DeAlmeida</t>
  </si>
  <si>
    <t>Ryan Tripp</t>
  </si>
  <si>
    <t>Week 11 - November 22nd, 2024</t>
  </si>
  <si>
    <t>Sam Dagostino</t>
  </si>
  <si>
    <t>Week 12 - November 29th, 2024</t>
  </si>
  <si>
    <t>Glen Gill</t>
  </si>
  <si>
    <t>`</t>
  </si>
  <si>
    <t>``</t>
  </si>
  <si>
    <t>Paid</t>
  </si>
  <si>
    <t>ü</t>
  </si>
  <si>
    <t>Week 13 - December 6th, 2024</t>
  </si>
  <si>
    <t>Dan Esdale</t>
  </si>
  <si>
    <t>JJ Toruigny</t>
  </si>
  <si>
    <t>Week 14 - December 13th, 2024</t>
  </si>
  <si>
    <t>Sean Sears</t>
  </si>
  <si>
    <t>Week 15 - December 20th, 2024</t>
  </si>
  <si>
    <t>Shaun Shattuck</t>
  </si>
  <si>
    <t>Tony Levesque</t>
  </si>
  <si>
    <t>Dan Lasko</t>
  </si>
  <si>
    <t>Dom Palodino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</si>
</sst>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409]mmmm\ d\,\ yyyy;@"/>
    <numFmt numFmtId="165" formatCode="_(* #,##0_);_(* \(#,##0\);_(* &quot;-&quot;??_);_(@_)"/>
    <numFmt numFmtId="166" formatCode="0.0"/>
    <numFmt numFmtId="167" formatCode="0.000"/>
  </numFmts>
  <fonts count="91">
    <font>
      <sz val="11"/>
      <color theme="1"/>
      <name val="Calibri"/>
      <family val="2"/>
      <scheme val="minor"/>
    </font>
    <font>
      <sz val="11"/>
      <color theme="0"/>
      <name val="Calibri"/>
      <family val="2"/>
      <scheme val="minor"/>
    </font>
    <font>
      <sz val="11"/>
      <name val="Calibri"/>
      <family val="2"/>
      <scheme val="minor"/>
    </font>
    <font>
      <sz val="11"/>
      <color theme="0"/>
      <name val="Century Gothic"/>
      <family val="2"/>
    </font>
    <font>
      <sz val="11"/>
      <color theme="1"/>
      <name val="Century Gothic"/>
      <family val="2"/>
    </font>
    <font>
      <sz val="10"/>
      <name val="Arial"/>
      <family val="2"/>
    </font>
    <font>
      <b/>
      <sz val="14"/>
      <color theme="1"/>
      <name val="Calibri"/>
      <family val="2"/>
      <scheme val="minor"/>
    </font>
    <font>
      <sz val="11"/>
      <color theme="1"/>
      <name val="Calibri"/>
      <family val="2"/>
      <scheme val="minor"/>
    </font>
    <font>
      <sz val="11"/>
      <name val="Calibri"/>
      <family val="2"/>
    </font>
    <font>
      <b/>
      <sz val="12"/>
      <color theme="1"/>
      <name val="Calibri"/>
      <family val="2"/>
      <scheme val="minor"/>
    </font>
    <font>
      <b/>
      <u/>
      <sz val="14"/>
      <color theme="0"/>
      <name val="Cambria"/>
      <family val="1"/>
    </font>
    <font>
      <b/>
      <i/>
      <sz val="11"/>
      <color theme="0"/>
      <name val="Calibri"/>
      <family val="2"/>
      <scheme val="minor"/>
    </font>
    <font>
      <b/>
      <i/>
      <sz val="11"/>
      <color theme="1"/>
      <name val="Calibri"/>
      <family val="2"/>
      <scheme val="minor"/>
    </font>
    <font>
      <b/>
      <i/>
      <sz val="11"/>
      <name val="Calibri"/>
      <family val="2"/>
      <scheme val="minor"/>
    </font>
    <font>
      <sz val="12"/>
      <color theme="1"/>
      <name val="Century Gothic"/>
      <family val="2"/>
    </font>
    <font>
      <b/>
      <sz val="12"/>
      <color theme="1"/>
      <name val="Century Gothic"/>
      <family val="2"/>
    </font>
    <font>
      <sz val="14"/>
      <color theme="1"/>
      <name val="Calibri"/>
      <family val="2"/>
      <scheme val="minor"/>
    </font>
    <font>
      <i/>
      <sz val="14"/>
      <color theme="1"/>
      <name val="Calibri"/>
      <family val="2"/>
      <scheme val="minor"/>
    </font>
    <font>
      <sz val="12"/>
      <color theme="1"/>
      <name val="Book Antiqua"/>
      <family val="1"/>
    </font>
    <font>
      <b/>
      <sz val="11"/>
      <color theme="1"/>
      <name val="Calibri"/>
      <family val="2"/>
      <scheme val="minor"/>
    </font>
    <font>
      <b/>
      <sz val="11"/>
      <name val="Calibri"/>
      <family val="2"/>
      <scheme val="minor"/>
    </font>
    <font>
      <sz val="11"/>
      <name val="Verdana"/>
      <family val="2"/>
    </font>
    <font>
      <i/>
      <sz val="11"/>
      <name val="Verdana"/>
      <family val="2"/>
    </font>
    <font>
      <b/>
      <sz val="16"/>
      <color theme="1"/>
      <name val="Lucida Calligraphy"/>
      <family val="4"/>
    </font>
    <font>
      <sz val="11"/>
      <color theme="1"/>
      <name val="Century"/>
      <family val="1"/>
    </font>
    <font>
      <sz val="12"/>
      <color theme="1"/>
      <name val="Century"/>
      <family val="1"/>
    </font>
    <font>
      <b/>
      <sz val="14"/>
      <color theme="1"/>
      <name val="Perpetua"/>
      <family val="1"/>
    </font>
    <font>
      <b/>
      <sz val="11"/>
      <color theme="0"/>
      <name val="Calibri"/>
      <family val="2"/>
      <scheme val="minor"/>
    </font>
    <font>
      <sz val="16"/>
      <color theme="1"/>
      <name val="Eras Bold ITC"/>
      <family val="2"/>
    </font>
    <font>
      <sz val="11"/>
      <color theme="1"/>
      <name val="Century Schoolbook"/>
      <family val="1"/>
    </font>
    <font>
      <sz val="8"/>
      <color theme="1"/>
      <name val="Arial"/>
      <family val="2"/>
    </font>
    <font>
      <sz val="24"/>
      <color theme="1"/>
      <name val="Calibri"/>
      <family val="2"/>
      <scheme val="minor"/>
    </font>
    <font>
      <i/>
      <sz val="11"/>
      <name val="Arial Rounded MT Bold"/>
      <family val="2"/>
    </font>
    <font>
      <u/>
      <sz val="11"/>
      <color theme="10"/>
      <name val="Calibri"/>
      <family val="2"/>
    </font>
    <font>
      <sz val="14"/>
      <name val="Century Gothic"/>
      <family val="2"/>
    </font>
    <font>
      <sz val="11"/>
      <color theme="0"/>
      <name val="Lucida Console"/>
      <family val="3"/>
    </font>
    <font>
      <sz val="12"/>
      <color theme="1"/>
      <name val="Calibri"/>
      <family val="2"/>
      <scheme val="minor"/>
    </font>
    <font>
      <b/>
      <i/>
      <u/>
      <sz val="11"/>
      <color theme="0"/>
      <name val="Calibri"/>
      <family val="2"/>
      <scheme val="minor"/>
    </font>
    <font>
      <b/>
      <sz val="11"/>
      <color theme="1"/>
      <name val="Candara"/>
      <family val="2"/>
    </font>
    <font>
      <b/>
      <sz val="18"/>
      <color theme="1"/>
      <name val="Britannic Bold"/>
      <family val="2"/>
    </font>
    <font>
      <b/>
      <sz val="12"/>
      <color theme="1"/>
      <name val="Arial Black"/>
      <family val="2"/>
    </font>
    <font>
      <b/>
      <sz val="22"/>
      <color theme="1"/>
      <name val="Ink Free"/>
      <family val="4"/>
    </font>
    <font>
      <sz val="10"/>
      <name val="Arial"/>
      <family val="2"/>
    </font>
    <font>
      <b/>
      <i/>
      <sz val="11"/>
      <color rgb="FFC00000"/>
      <name val="Calibri"/>
      <family val="2"/>
    </font>
    <font>
      <sz val="12"/>
      <color theme="0"/>
      <name val="Calibri"/>
      <family val="2"/>
      <scheme val="minor"/>
    </font>
    <font>
      <b/>
      <u/>
      <sz val="14"/>
      <name val="Cambria"/>
      <family val="1"/>
    </font>
    <font>
      <b/>
      <sz val="12"/>
      <name val="Abadi"/>
      <family val="2"/>
    </font>
    <font>
      <b/>
      <i/>
      <sz val="12"/>
      <name val="Abadi"/>
      <family val="2"/>
    </font>
    <font>
      <sz val="11"/>
      <name val="Abadi"/>
      <family val="2"/>
    </font>
    <font>
      <b/>
      <i/>
      <sz val="14"/>
      <name val="Abadi"/>
      <family val="2"/>
    </font>
    <font>
      <b/>
      <strike/>
      <sz val="12"/>
      <name val="Abadi"/>
      <family val="2"/>
    </font>
    <font>
      <b/>
      <i/>
      <strike/>
      <sz val="12"/>
      <name val="Abadi"/>
      <family val="2"/>
    </font>
    <font>
      <strike/>
      <sz val="11"/>
      <name val="Abadi"/>
      <family val="2"/>
    </font>
    <font>
      <sz val="12"/>
      <color rgb="FFFF0000"/>
      <name val="Eras Demi ITC"/>
      <family val="2"/>
    </font>
    <font>
      <sz val="12"/>
      <name val="Century Schoolbook"/>
      <family val="1"/>
    </font>
    <font>
      <sz val="22"/>
      <name val="Baguet Script"/>
    </font>
    <font>
      <b/>
      <sz val="16"/>
      <color theme="1"/>
      <name val="High Tower Text"/>
      <family val="1"/>
    </font>
    <font>
      <sz val="12"/>
      <color theme="1"/>
      <name val="Lucida Sans Unicode"/>
      <family val="2"/>
    </font>
    <font>
      <sz val="11"/>
      <color theme="1"/>
      <name val="Lucida Fax"/>
      <family val="1"/>
    </font>
    <font>
      <b/>
      <sz val="18"/>
      <name val="Calibri"/>
      <family val="2"/>
    </font>
    <font>
      <sz val="18"/>
      <name val="Calibri"/>
      <family val="2"/>
    </font>
    <font>
      <i/>
      <sz val="18"/>
      <name val="Calibri"/>
      <family val="2"/>
    </font>
    <font>
      <b/>
      <i/>
      <sz val="18"/>
      <name val="Calibri"/>
      <family val="2"/>
    </font>
    <font>
      <b/>
      <u/>
      <sz val="18"/>
      <name val="Calibri"/>
      <family val="2"/>
    </font>
    <font>
      <u/>
      <sz val="18"/>
      <name val="Calibri"/>
      <family val="2"/>
    </font>
    <font>
      <b/>
      <i/>
      <u/>
      <sz val="18"/>
      <name val="Calibri"/>
      <family val="2"/>
      <scheme val="minor"/>
    </font>
    <font>
      <sz val="18"/>
      <name val="Arial"/>
      <family val="2"/>
    </font>
    <font>
      <sz val="18"/>
      <color theme="1"/>
      <name val="Calibri"/>
      <family val="2"/>
      <scheme val="minor"/>
    </font>
    <font>
      <u/>
      <sz val="18"/>
      <color theme="1"/>
      <name val="Calibri"/>
      <family val="2"/>
      <scheme val="minor"/>
    </font>
    <font>
      <b/>
      <sz val="12"/>
      <name val="Arial Black"/>
      <family val="2"/>
    </font>
    <font>
      <sz val="16"/>
      <color theme="0"/>
      <name val="Eras Bold ITC"/>
      <family val="2"/>
    </font>
    <font>
      <b/>
      <sz val="14"/>
      <name val="Arial"/>
      <family val="2"/>
    </font>
    <font>
      <sz val="14"/>
      <name val="Arial"/>
      <family val="2"/>
    </font>
    <font>
      <strike/>
      <sz val="14"/>
      <name val="Arial"/>
      <family val="2"/>
    </font>
    <font>
      <b/>
      <sz val="14"/>
      <color theme="1"/>
      <name val="Arial"/>
      <family val="2"/>
    </font>
    <font>
      <b/>
      <u/>
      <sz val="14"/>
      <name val="Arial"/>
      <family val="2"/>
    </font>
    <font>
      <sz val="14"/>
      <color theme="1"/>
      <name val="Arial"/>
      <family val="2"/>
    </font>
    <font>
      <sz val="14"/>
      <color rgb="FFFF0000"/>
      <name val="Arial"/>
      <family val="2"/>
    </font>
    <font>
      <b/>
      <i/>
      <sz val="14"/>
      <name val="Arial"/>
      <family val="2"/>
    </font>
    <font>
      <sz val="12"/>
      <color theme="0"/>
      <name val="Century"/>
      <family val="1"/>
    </font>
    <font>
      <sz val="12"/>
      <name val="Century"/>
      <family val="1"/>
    </font>
    <font>
      <sz val="12"/>
      <name val="Calibri"/>
      <family val="2"/>
      <scheme val="minor"/>
    </font>
    <font>
      <b/>
      <sz val="18"/>
      <color theme="0"/>
      <name val="Britannic Bold"/>
      <family val="2"/>
    </font>
    <font>
      <b/>
      <sz val="14"/>
      <color rgb="FFFF0000"/>
      <name val="Arial"/>
      <family val="2"/>
    </font>
    <font>
      <sz val="12"/>
      <name val="Arial Unicode MS"/>
    </font>
    <font>
      <b/>
      <i/>
      <sz val="12"/>
      <name val="Arial Unicode MS"/>
    </font>
    <font>
      <b/>
      <i/>
      <sz val="14"/>
      <color theme="1"/>
      <name val="Calibri"/>
      <family val="2"/>
      <scheme val="minor"/>
    </font>
    <font>
      <b/>
      <i/>
      <sz val="11"/>
      <name val="Arial Unicode MS"/>
    </font>
    <font>
      <sz val="22"/>
      <name val="Congenial Light"/>
    </font>
    <font>
      <b/>
      <sz val="12"/>
      <name val="Calibri"/>
      <family val="2"/>
      <scheme val="minor"/>
    </font>
    <font>
      <sz val="12"/>
      <color theme="1"/>
      <name val="Wingdings"/>
      <charset val="2"/>
    </font>
  </fonts>
  <fills count="23">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CC0066"/>
        <bgColor indexed="64"/>
      </patternFill>
    </fill>
    <fill>
      <patternFill patternType="solid">
        <fgColor rgb="FF0066FF"/>
        <bgColor indexed="64"/>
      </patternFill>
    </fill>
    <fill>
      <patternFill patternType="solid">
        <fgColor rgb="FFFF3300"/>
        <bgColor indexed="64"/>
      </patternFill>
    </fill>
    <fill>
      <patternFill patternType="solid">
        <fgColor rgb="FFFFFF99"/>
        <bgColor indexed="64"/>
      </patternFill>
    </fill>
    <fill>
      <patternFill patternType="solid">
        <fgColor rgb="FF33CC33"/>
        <bgColor indexed="64"/>
      </patternFill>
    </fill>
    <fill>
      <patternFill patternType="solid">
        <fgColor rgb="FFBA2FFF"/>
        <bgColor indexed="64"/>
      </patternFill>
    </fill>
    <fill>
      <patternFill patternType="solid">
        <fgColor rgb="FFCC6600"/>
        <bgColor indexed="64"/>
      </patternFill>
    </fill>
    <fill>
      <patternFill patternType="solid">
        <fgColor rgb="FF000099"/>
        <bgColor indexed="64"/>
      </patternFill>
    </fill>
    <fill>
      <patternFill patternType="solid">
        <fgColor rgb="FF00FF00"/>
        <bgColor indexed="64"/>
      </patternFill>
    </fill>
    <fill>
      <patternFill patternType="solid">
        <fgColor rgb="FF660066"/>
        <bgColor indexed="64"/>
      </patternFill>
    </fill>
    <fill>
      <patternFill patternType="solid">
        <fgColor rgb="FF66CCFF"/>
        <bgColor indexed="64"/>
      </patternFill>
    </fill>
    <fill>
      <patternFill patternType="solid">
        <fgColor theme="0" tint="-0.249977111117893"/>
        <bgColor indexed="64"/>
      </patternFill>
    </fill>
    <fill>
      <patternFill patternType="solid">
        <fgColor rgb="FF339933"/>
        <bgColor indexed="64"/>
      </patternFill>
    </fill>
    <fill>
      <patternFill patternType="solid">
        <fgColor rgb="FF6600FF"/>
        <bgColor indexed="64"/>
      </patternFill>
    </fill>
    <fill>
      <patternFill patternType="solid">
        <fgColor rgb="FFCCCC00"/>
        <bgColor indexed="64"/>
      </patternFill>
    </fill>
    <fill>
      <patternFill patternType="solid">
        <fgColor rgb="FF990000"/>
        <bgColor indexed="64"/>
      </patternFill>
    </fill>
    <fill>
      <patternFill patternType="solid">
        <fgColor rgb="FFF27900"/>
        <bgColor indexed="64"/>
      </patternFill>
    </fill>
    <fill>
      <patternFill patternType="solid">
        <fgColor rgb="FF57BBFF"/>
        <bgColor indexed="64"/>
      </patternFill>
    </fill>
    <fill>
      <patternFill patternType="solid">
        <fgColor rgb="FFFFFF00"/>
        <bgColor indexed="64"/>
      </patternFill>
    </fill>
  </fills>
  <borders count="78">
    <border>
      <left/>
      <right/>
      <top/>
      <bottom/>
      <diagonal/>
    </border>
    <border>
      <left style="thin">
        <color theme="0"/>
      </left>
      <right style="thin">
        <color theme="0"/>
      </right>
      <top style="thin">
        <color theme="0"/>
      </top>
      <bottom style="thin">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style="thick">
        <color auto="1"/>
      </right>
      <top/>
      <bottom/>
      <diagonal/>
    </border>
    <border>
      <left/>
      <right style="thick">
        <color auto="1"/>
      </right>
      <top style="thick">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ck">
        <color rgb="FF0000FF"/>
      </left>
      <right/>
      <top style="thick">
        <color rgb="FF0000FF"/>
      </top>
      <bottom style="thick">
        <color rgb="FF0000FF"/>
      </bottom>
      <diagonal/>
    </border>
    <border>
      <left/>
      <right/>
      <top style="thick">
        <color rgb="FF0000FF"/>
      </top>
      <bottom style="thick">
        <color rgb="FF0000FF"/>
      </bottom>
      <diagonal/>
    </border>
    <border>
      <left/>
      <right style="thick">
        <color rgb="FF0000FF"/>
      </right>
      <top style="thick">
        <color rgb="FF0000FF"/>
      </top>
      <bottom style="thick">
        <color rgb="FF0000FF"/>
      </bottom>
      <diagonal/>
    </border>
    <border>
      <left style="thick">
        <color rgb="FF0000FF"/>
      </left>
      <right/>
      <top style="thick">
        <color rgb="FF0000FF"/>
      </top>
      <bottom/>
      <diagonal/>
    </border>
    <border>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top/>
      <bottom style="thick">
        <color rgb="FF0000FF"/>
      </bottom>
      <diagonal/>
    </border>
    <border>
      <left/>
      <right style="thick">
        <color rgb="FF0000FF"/>
      </right>
      <top/>
      <bottom style="thick">
        <color rgb="FF0000F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ck">
        <color theme="0"/>
      </left>
      <right style="thick">
        <color theme="0"/>
      </right>
      <top style="thick">
        <color theme="0"/>
      </top>
      <bottom style="medium">
        <color indexed="64"/>
      </bottom>
      <diagonal/>
    </border>
    <border>
      <left/>
      <right/>
      <top/>
      <bottom style="double">
        <color indexed="64"/>
      </bottom>
      <diagonal/>
    </border>
  </borders>
  <cellStyleXfs count="9">
    <xf numFmtId="0" fontId="0" fillId="0" borderId="0"/>
    <xf numFmtId="43" fontId="7" fillId="0" borderId="0" applyFont="0" applyFill="0" applyBorder="0" applyAlignment="0" applyProtection="0"/>
    <xf numFmtId="43" fontId="5" fillId="0" borderId="0" applyFont="0" applyFill="0" applyBorder="0" applyAlignment="0" applyProtection="0"/>
    <xf numFmtId="44" fontId="7" fillId="0" borderId="0" applyFont="0" applyFill="0" applyBorder="0" applyAlignment="0" applyProtection="0"/>
    <xf numFmtId="0" fontId="7" fillId="0" borderId="0"/>
    <xf numFmtId="0" fontId="42" fillId="0" borderId="0"/>
    <xf numFmtId="0" fontId="5" fillId="0" borderId="0"/>
    <xf numFmtId="0" fontId="5" fillId="0" borderId="0"/>
    <xf numFmtId="0" fontId="33" fillId="0" borderId="0" applyNumberFormat="0" applyFill="0" applyBorder="0" applyAlignment="0" applyProtection="0">
      <alignment vertical="top"/>
      <protection locked="0"/>
    </xf>
  </cellStyleXfs>
  <cellXfs count="448">
    <xf numFmtId="0" fontId="0" fillId="0" borderId="0" xfId="0"/>
    <xf numFmtId="0" fontId="3" fillId="3" borderId="3" xfId="0" applyFont="1" applyFill="1" applyBorder="1" applyAlignment="1">
      <alignment horizontal="center"/>
    </xf>
    <xf numFmtId="0" fontId="2" fillId="3" borderId="0" xfId="0" applyFont="1" applyFill="1"/>
    <xf numFmtId="0" fontId="2" fillId="3" borderId="0" xfId="0" applyFont="1" applyFill="1" applyAlignment="1">
      <alignment horizontal="center"/>
    </xf>
    <xf numFmtId="0" fontId="0" fillId="3" borderId="0" xfId="0" applyFill="1"/>
    <xf numFmtId="0" fontId="2" fillId="3" borderId="9" xfId="0" applyFont="1" applyFill="1" applyBorder="1"/>
    <xf numFmtId="0" fontId="16" fillId="3" borderId="24" xfId="0" applyFont="1" applyFill="1" applyBorder="1" applyAlignment="1">
      <alignment horizontal="center"/>
    </xf>
    <xf numFmtId="0" fontId="19" fillId="0" borderId="0" xfId="0" applyFont="1" applyAlignment="1">
      <alignment horizontal="center"/>
    </xf>
    <xf numFmtId="0" fontId="19" fillId="3" borderId="0" xfId="0" applyFont="1" applyFill="1" applyAlignment="1">
      <alignment horizontal="center"/>
    </xf>
    <xf numFmtId="0" fontId="19" fillId="3" borderId="20" xfId="0" applyFont="1" applyFill="1" applyBorder="1" applyAlignment="1">
      <alignment horizontal="center"/>
    </xf>
    <xf numFmtId="0" fontId="20" fillId="3" borderId="0" xfId="0" applyFont="1" applyFill="1" applyAlignment="1">
      <alignment horizontal="center"/>
    </xf>
    <xf numFmtId="0" fontId="12" fillId="3" borderId="0" xfId="0" applyFont="1" applyFill="1" applyAlignment="1">
      <alignment horizontal="center"/>
    </xf>
    <xf numFmtId="0" fontId="12" fillId="3" borderId="40" xfId="0" applyFont="1" applyFill="1" applyBorder="1" applyAlignment="1">
      <alignment horizontal="center"/>
    </xf>
    <xf numFmtId="0" fontId="19" fillId="3" borderId="40" xfId="0" applyFont="1" applyFill="1" applyBorder="1" applyAlignment="1">
      <alignment horizontal="center"/>
    </xf>
    <xf numFmtId="0" fontId="13" fillId="3" borderId="0" xfId="0" applyFont="1" applyFill="1"/>
    <xf numFmtId="0" fontId="21" fillId="3" borderId="0" xfId="0" applyFont="1" applyFill="1" applyAlignment="1">
      <alignment horizontal="center"/>
    </xf>
    <xf numFmtId="167" fontId="21" fillId="3" borderId="0" xfId="0" applyNumberFormat="1" applyFont="1" applyFill="1" applyAlignment="1">
      <alignment horizontal="center"/>
    </xf>
    <xf numFmtId="2" fontId="21" fillId="3" borderId="0" xfId="0" applyNumberFormat="1" applyFont="1" applyFill="1" applyAlignment="1">
      <alignment horizontal="center"/>
    </xf>
    <xf numFmtId="0" fontId="22" fillId="3" borderId="0" xfId="0" applyFont="1" applyFill="1" applyAlignment="1">
      <alignment horizontal="center"/>
    </xf>
    <xf numFmtId="0" fontId="13" fillId="3" borderId="0" xfId="0" applyFont="1" applyFill="1" applyAlignment="1">
      <alignment horizontal="center"/>
    </xf>
    <xf numFmtId="0" fontId="27" fillId="3" borderId="0" xfId="0" applyFont="1" applyFill="1" applyAlignment="1">
      <alignment horizontal="center"/>
    </xf>
    <xf numFmtId="0" fontId="27" fillId="3" borderId="20" xfId="0" applyFont="1" applyFill="1" applyBorder="1" applyAlignment="1">
      <alignment horizontal="center"/>
    </xf>
    <xf numFmtId="2" fontId="2" fillId="3" borderId="0" xfId="0" applyNumberFormat="1" applyFont="1" applyFill="1" applyAlignment="1">
      <alignment horizontal="left"/>
    </xf>
    <xf numFmtId="0" fontId="28" fillId="3" borderId="0" xfId="0" applyFont="1" applyFill="1"/>
    <xf numFmtId="0" fontId="4" fillId="3" borderId="0" xfId="0" applyFont="1" applyFill="1"/>
    <xf numFmtId="0" fontId="0" fillId="3" borderId="0" xfId="0" applyFill="1" applyAlignment="1">
      <alignment horizontal="center" textRotation="90"/>
    </xf>
    <xf numFmtId="0" fontId="19" fillId="0" borderId="28" xfId="0" applyFont="1" applyBorder="1" applyAlignment="1">
      <alignment horizontal="center"/>
    </xf>
    <xf numFmtId="0" fontId="19" fillId="0" borderId="30" xfId="0" applyFont="1" applyBorder="1" applyAlignment="1">
      <alignment horizontal="center"/>
    </xf>
    <xf numFmtId="0" fontId="19" fillId="3" borderId="9" xfId="0" applyFont="1" applyFill="1" applyBorder="1" applyAlignment="1">
      <alignment horizontal="center"/>
    </xf>
    <xf numFmtId="0" fontId="32" fillId="3" borderId="0" xfId="0" applyFont="1" applyFill="1" applyAlignment="1">
      <alignment horizontal="left"/>
    </xf>
    <xf numFmtId="0" fontId="31" fillId="3" borderId="0" xfId="0" applyFont="1" applyFill="1" applyAlignment="1">
      <alignment vertical="center"/>
    </xf>
    <xf numFmtId="0" fontId="19" fillId="3" borderId="29" xfId="0" applyFont="1" applyFill="1" applyBorder="1" applyAlignment="1">
      <alignment horizontal="center"/>
    </xf>
    <xf numFmtId="0" fontId="19" fillId="3" borderId="31" xfId="0" applyFont="1" applyFill="1" applyBorder="1" applyAlignment="1">
      <alignment horizontal="center"/>
    </xf>
    <xf numFmtId="0" fontId="19" fillId="3" borderId="32" xfId="0" applyFont="1" applyFill="1" applyBorder="1" applyAlignment="1">
      <alignment horizontal="center"/>
    </xf>
    <xf numFmtId="0" fontId="5" fillId="3" borderId="0" xfId="0" applyFont="1" applyFill="1"/>
    <xf numFmtId="0" fontId="20" fillId="3" borderId="40" xfId="0" applyFont="1" applyFill="1" applyBorder="1" applyAlignment="1">
      <alignment horizontal="center"/>
    </xf>
    <xf numFmtId="166" fontId="19" fillId="3" borderId="9" xfId="0" applyNumberFormat="1" applyFont="1" applyFill="1" applyBorder="1" applyAlignment="1">
      <alignment horizontal="center"/>
    </xf>
    <xf numFmtId="0" fontId="9" fillId="3" borderId="0" xfId="0" applyFont="1" applyFill="1"/>
    <xf numFmtId="0" fontId="19" fillId="3" borderId="0" xfId="0" applyFont="1" applyFill="1"/>
    <xf numFmtId="0" fontId="20" fillId="3" borderId="0" xfId="0" applyFont="1" applyFill="1" applyAlignment="1">
      <alignment horizontal="left"/>
    </xf>
    <xf numFmtId="0" fontId="19" fillId="3" borderId="0" xfId="0" applyFont="1" applyFill="1" applyAlignment="1">
      <alignment horizontal="left"/>
    </xf>
    <xf numFmtId="0" fontId="1" fillId="3" borderId="0" xfId="0" applyFont="1" applyFill="1"/>
    <xf numFmtId="0" fontId="0" fillId="3" borderId="0" xfId="0" applyFill="1" applyAlignment="1">
      <alignment horizontal="center"/>
    </xf>
    <xf numFmtId="0" fontId="20" fillId="3" borderId="50" xfId="0" applyFont="1" applyFill="1" applyBorder="1" applyAlignment="1">
      <alignment horizontal="center"/>
    </xf>
    <xf numFmtId="0" fontId="20" fillId="3" borderId="51" xfId="0" applyFont="1" applyFill="1" applyBorder="1" applyAlignment="1">
      <alignment horizontal="center"/>
    </xf>
    <xf numFmtId="0" fontId="34" fillId="3" borderId="0" xfId="0" applyFont="1" applyFill="1" applyAlignment="1">
      <alignment horizontal="left"/>
    </xf>
    <xf numFmtId="0" fontId="35" fillId="2" borderId="0" xfId="0" applyFont="1" applyFill="1"/>
    <xf numFmtId="2" fontId="19" fillId="0" borderId="28" xfId="0" applyNumberFormat="1" applyFont="1" applyBorder="1" applyAlignment="1">
      <alignment horizontal="center"/>
    </xf>
    <xf numFmtId="0" fontId="19" fillId="0" borderId="7" xfId="0" applyFont="1" applyBorder="1" applyAlignment="1">
      <alignment horizontal="center"/>
    </xf>
    <xf numFmtId="0" fontId="19" fillId="0" borderId="8" xfId="0" applyFont="1" applyBorder="1" applyAlignment="1">
      <alignment horizontal="center"/>
    </xf>
    <xf numFmtId="2" fontId="19" fillId="0" borderId="30" xfId="0" applyNumberFormat="1" applyFont="1" applyBorder="1" applyAlignment="1">
      <alignment horizontal="center"/>
    </xf>
    <xf numFmtId="0" fontId="19" fillId="0" borderId="0" xfId="0" applyFont="1"/>
    <xf numFmtId="0" fontId="36" fillId="0" borderId="0" xfId="0" applyFont="1"/>
    <xf numFmtId="0" fontId="19" fillId="3" borderId="4" xfId="0" applyFont="1" applyFill="1" applyBorder="1" applyAlignment="1">
      <alignment horizontal="center"/>
    </xf>
    <xf numFmtId="0" fontId="19" fillId="3" borderId="5" xfId="0" applyFont="1" applyFill="1" applyBorder="1" applyAlignment="1">
      <alignment horizontal="center"/>
    </xf>
    <xf numFmtId="0" fontId="19" fillId="3" borderId="6" xfId="0" applyFont="1" applyFill="1" applyBorder="1" applyAlignment="1">
      <alignment horizontal="center"/>
    </xf>
    <xf numFmtId="0" fontId="19" fillId="3" borderId="7" xfId="0" applyFont="1" applyFill="1" applyBorder="1" applyAlignment="1">
      <alignment horizontal="center"/>
    </xf>
    <xf numFmtId="0" fontId="19" fillId="3" borderId="8" xfId="0" applyFont="1" applyFill="1" applyBorder="1" applyAlignment="1">
      <alignment horizontal="center"/>
    </xf>
    <xf numFmtId="0" fontId="19" fillId="0" borderId="34" xfId="0" applyFont="1" applyBorder="1" applyAlignment="1">
      <alignment horizontal="center"/>
    </xf>
    <xf numFmtId="0" fontId="20" fillId="3" borderId="4" xfId="0" applyFont="1" applyFill="1" applyBorder="1" applyAlignment="1">
      <alignment horizontal="center"/>
    </xf>
    <xf numFmtId="0" fontId="20" fillId="3" borderId="5" xfId="0" applyFont="1" applyFill="1" applyBorder="1" applyAlignment="1">
      <alignment horizontal="center"/>
    </xf>
    <xf numFmtId="0" fontId="20" fillId="3" borderId="6" xfId="0" applyFont="1" applyFill="1" applyBorder="1" applyAlignment="1">
      <alignment horizontal="center"/>
    </xf>
    <xf numFmtId="0" fontId="19" fillId="0" borderId="35" xfId="0" applyFont="1" applyBorder="1" applyAlignment="1">
      <alignment horizontal="center"/>
    </xf>
    <xf numFmtId="0" fontId="20" fillId="3" borderId="7" xfId="0" applyFont="1" applyFill="1" applyBorder="1" applyAlignment="1">
      <alignment horizontal="center"/>
    </xf>
    <xf numFmtId="0" fontId="20" fillId="3" borderId="8" xfId="0" applyFont="1" applyFill="1" applyBorder="1" applyAlignment="1">
      <alignment horizontal="center"/>
    </xf>
    <xf numFmtId="0" fontId="35" fillId="2" borderId="52" xfId="0" applyFont="1" applyFill="1" applyBorder="1"/>
    <xf numFmtId="0" fontId="0" fillId="0" borderId="7" xfId="0" applyBorder="1"/>
    <xf numFmtId="0" fontId="0" fillId="0" borderId="8" xfId="0" applyBorder="1"/>
    <xf numFmtId="0" fontId="21" fillId="3" borderId="55" xfId="0" applyFont="1" applyFill="1" applyBorder="1" applyAlignment="1">
      <alignment horizontal="center"/>
    </xf>
    <xf numFmtId="167" fontId="21" fillId="3" borderId="55" xfId="0" applyNumberFormat="1" applyFont="1" applyFill="1" applyBorder="1" applyAlignment="1">
      <alignment horizontal="center"/>
    </xf>
    <xf numFmtId="0" fontId="22" fillId="3" borderId="55" xfId="0" applyFont="1" applyFill="1" applyBorder="1" applyAlignment="1">
      <alignment horizontal="center"/>
    </xf>
    <xf numFmtId="2" fontId="21" fillId="3" borderId="55" xfId="0" applyNumberFormat="1" applyFont="1" applyFill="1" applyBorder="1" applyAlignment="1">
      <alignment horizontal="center"/>
    </xf>
    <xf numFmtId="0" fontId="36" fillId="3" borderId="0" xfId="0" applyFont="1" applyFill="1"/>
    <xf numFmtId="0" fontId="0" fillId="3" borderId="7" xfId="0" applyFill="1" applyBorder="1"/>
    <xf numFmtId="0" fontId="0" fillId="3" borderId="8" xfId="0" applyFill="1" applyBorder="1"/>
    <xf numFmtId="0" fontId="19" fillId="3" borderId="30" xfId="0" applyFont="1" applyFill="1" applyBorder="1" applyAlignment="1">
      <alignment horizontal="center"/>
    </xf>
    <xf numFmtId="0" fontId="19" fillId="3" borderId="22" xfId="0" applyFont="1" applyFill="1" applyBorder="1" applyAlignment="1">
      <alignment horizontal="center"/>
    </xf>
    <xf numFmtId="0" fontId="19" fillId="3" borderId="44" xfId="0" applyFont="1" applyFill="1" applyBorder="1" applyAlignment="1">
      <alignment horizontal="center"/>
    </xf>
    <xf numFmtId="0" fontId="29" fillId="3" borderId="10" xfId="0" applyFont="1" applyFill="1" applyBorder="1" applyAlignment="1">
      <alignment horizontal="center" textRotation="90"/>
    </xf>
    <xf numFmtId="0" fontId="29" fillId="3" borderId="11" xfId="0" applyFont="1" applyFill="1" applyBorder="1" applyAlignment="1">
      <alignment horizontal="center" textRotation="90"/>
    </xf>
    <xf numFmtId="0" fontId="19" fillId="3" borderId="57" xfId="0" applyFont="1" applyFill="1" applyBorder="1" applyAlignment="1">
      <alignment horizontal="center"/>
    </xf>
    <xf numFmtId="0" fontId="19" fillId="3" borderId="58" xfId="0" applyFont="1" applyFill="1" applyBorder="1" applyAlignment="1">
      <alignment horizontal="center"/>
    </xf>
    <xf numFmtId="0" fontId="25" fillId="3" borderId="0" xfId="0" applyFont="1" applyFill="1" applyAlignment="1">
      <alignment horizontal="center"/>
    </xf>
    <xf numFmtId="0" fontId="24" fillId="3" borderId="0" xfId="0" applyFont="1" applyFill="1" applyAlignment="1">
      <alignment horizontal="center"/>
    </xf>
    <xf numFmtId="0" fontId="1" fillId="4" borderId="0" xfId="0" applyFont="1" applyFill="1"/>
    <xf numFmtId="0" fontId="37" fillId="4" borderId="0" xfId="0" applyFont="1" applyFill="1" applyAlignment="1">
      <alignment horizontal="center"/>
    </xf>
    <xf numFmtId="0" fontId="38" fillId="3" borderId="20" xfId="0" applyFont="1" applyFill="1" applyBorder="1" applyAlignment="1">
      <alignment horizontal="center"/>
    </xf>
    <xf numFmtId="0" fontId="38" fillId="3" borderId="40" xfId="0" applyFont="1" applyFill="1" applyBorder="1" applyAlignment="1">
      <alignment horizontal="center"/>
    </xf>
    <xf numFmtId="0" fontId="9" fillId="3" borderId="20" xfId="0" applyFont="1" applyFill="1" applyBorder="1" applyAlignment="1">
      <alignment horizontal="center"/>
    </xf>
    <xf numFmtId="14" fontId="0" fillId="3" borderId="0" xfId="0" applyNumberFormat="1" applyFill="1" applyAlignment="1">
      <alignment horizontal="center"/>
    </xf>
    <xf numFmtId="0" fontId="0" fillId="3" borderId="0" xfId="0" applyFill="1" applyAlignment="1">
      <alignment horizontal="left"/>
    </xf>
    <xf numFmtId="0" fontId="19" fillId="2" borderId="43" xfId="0" applyFont="1" applyFill="1" applyBorder="1" applyAlignment="1">
      <alignment horizontal="center"/>
    </xf>
    <xf numFmtId="0" fontId="19" fillId="2" borderId="9" xfId="0" applyFont="1" applyFill="1" applyBorder="1" applyAlignment="1">
      <alignment horizontal="center"/>
    </xf>
    <xf numFmtId="0" fontId="19" fillId="2" borderId="33" xfId="0" applyFont="1" applyFill="1" applyBorder="1" applyAlignment="1">
      <alignment horizontal="center"/>
    </xf>
    <xf numFmtId="0" fontId="40" fillId="3" borderId="6" xfId="0" applyFont="1" applyFill="1" applyBorder="1" applyAlignment="1">
      <alignment horizontal="center"/>
    </xf>
    <xf numFmtId="43" fontId="8" fillId="3" borderId="0" xfId="2" applyFont="1" applyFill="1" applyBorder="1" applyAlignment="1">
      <alignment horizontal="center"/>
    </xf>
    <xf numFmtId="43" fontId="8" fillId="3" borderId="0" xfId="2" applyFont="1" applyFill="1" applyBorder="1" applyAlignment="1">
      <alignment horizontal="left"/>
    </xf>
    <xf numFmtId="44" fontId="36" fillId="3" borderId="0" xfId="3" applyFont="1" applyFill="1"/>
    <xf numFmtId="44" fontId="44" fillId="3" borderId="0" xfId="3" applyFont="1" applyFill="1"/>
    <xf numFmtId="0" fontId="19" fillId="0" borderId="56" xfId="0" applyFont="1" applyBorder="1" applyAlignment="1">
      <alignment horizontal="center"/>
    </xf>
    <xf numFmtId="0" fontId="19" fillId="0" borderId="57" xfId="0" applyFont="1" applyBorder="1" applyAlignment="1">
      <alignment horizontal="center"/>
    </xf>
    <xf numFmtId="0" fontId="19" fillId="0" borderId="58" xfId="0" applyFont="1" applyBorder="1" applyAlignment="1">
      <alignment horizontal="center"/>
    </xf>
    <xf numFmtId="0" fontId="19" fillId="3" borderId="59" xfId="0" applyFont="1" applyFill="1" applyBorder="1" applyAlignment="1">
      <alignment horizontal="center"/>
    </xf>
    <xf numFmtId="0" fontId="30" fillId="3" borderId="11" xfId="0" applyFont="1" applyFill="1" applyBorder="1" applyAlignment="1">
      <alignment textRotation="90"/>
    </xf>
    <xf numFmtId="0" fontId="30" fillId="3" borderId="12" xfId="0" applyFont="1" applyFill="1" applyBorder="1" applyAlignment="1">
      <alignment textRotation="90"/>
    </xf>
    <xf numFmtId="3" fontId="8" fillId="3" borderId="0" xfId="6" applyNumberFormat="1" applyFont="1" applyFill="1" applyAlignment="1">
      <alignment horizontal="right"/>
    </xf>
    <xf numFmtId="3" fontId="5" fillId="3" borderId="0" xfId="6" applyNumberFormat="1" applyFill="1"/>
    <xf numFmtId="0" fontId="8" fillId="3" borderId="0" xfId="6" applyFont="1" applyFill="1"/>
    <xf numFmtId="0" fontId="5" fillId="3" borderId="0" xfId="6" applyFill="1" applyAlignment="1">
      <alignment horizontal="left"/>
    </xf>
    <xf numFmtId="0" fontId="20" fillId="3" borderId="20" xfId="0" applyFont="1" applyFill="1" applyBorder="1" applyAlignment="1">
      <alignment horizontal="center"/>
    </xf>
    <xf numFmtId="0" fontId="41" fillId="3" borderId="0" xfId="0" applyFont="1" applyFill="1" applyAlignment="1">
      <alignment horizontal="center"/>
    </xf>
    <xf numFmtId="2" fontId="20" fillId="3" borderId="0" xfId="0" applyNumberFormat="1" applyFont="1" applyFill="1" applyAlignment="1">
      <alignment horizontal="center"/>
    </xf>
    <xf numFmtId="0" fontId="14" fillId="3" borderId="34" xfId="0" applyFont="1" applyFill="1" applyBorder="1" applyAlignment="1">
      <alignment horizontal="center"/>
    </xf>
    <xf numFmtId="0" fontId="14" fillId="3" borderId="27" xfId="0" applyFont="1" applyFill="1" applyBorder="1" applyAlignment="1">
      <alignment horizontal="center"/>
    </xf>
    <xf numFmtId="0" fontId="14" fillId="3" borderId="28" xfId="0" applyFont="1" applyFill="1" applyBorder="1" applyAlignment="1">
      <alignment horizontal="center"/>
    </xf>
    <xf numFmtId="0" fontId="14" fillId="3" borderId="35" xfId="0" applyFont="1" applyFill="1" applyBorder="1" applyAlignment="1">
      <alignment horizontal="center"/>
    </xf>
    <xf numFmtId="0" fontId="14" fillId="3" borderId="9" xfId="0" applyFont="1" applyFill="1" applyBorder="1" applyAlignment="1">
      <alignment horizontal="center"/>
    </xf>
    <xf numFmtId="0" fontId="14" fillId="3" borderId="30" xfId="0" applyFont="1" applyFill="1" applyBorder="1" applyAlignment="1">
      <alignment horizontal="center"/>
    </xf>
    <xf numFmtId="0" fontId="14" fillId="3" borderId="36" xfId="0" applyFont="1" applyFill="1" applyBorder="1" applyAlignment="1">
      <alignment horizontal="center"/>
    </xf>
    <xf numFmtId="0" fontId="14" fillId="3" borderId="32" xfId="0" applyFont="1" applyFill="1" applyBorder="1" applyAlignment="1">
      <alignment horizontal="center"/>
    </xf>
    <xf numFmtId="0" fontId="14" fillId="3" borderId="33" xfId="0" applyFont="1" applyFill="1" applyBorder="1" applyAlignment="1">
      <alignment horizontal="center"/>
    </xf>
    <xf numFmtId="0" fontId="15" fillId="3" borderId="37" xfId="0" applyFont="1" applyFill="1" applyBorder="1" applyAlignment="1">
      <alignment horizontal="center"/>
    </xf>
    <xf numFmtId="0" fontId="15" fillId="3" borderId="38" xfId="0" applyFont="1" applyFill="1" applyBorder="1" applyAlignment="1">
      <alignment horizontal="center"/>
    </xf>
    <xf numFmtId="0" fontId="15" fillId="3" borderId="39" xfId="0" applyFont="1" applyFill="1" applyBorder="1" applyAlignment="1">
      <alignment horizontal="center"/>
    </xf>
    <xf numFmtId="0" fontId="26" fillId="3" borderId="10" xfId="0" applyFont="1" applyFill="1" applyBorder="1" applyAlignment="1">
      <alignment horizontal="center"/>
    </xf>
    <xf numFmtId="0" fontId="26" fillId="3" borderId="11" xfId="0" applyFont="1" applyFill="1" applyBorder="1" applyAlignment="1">
      <alignment horizontal="center"/>
    </xf>
    <xf numFmtId="0" fontId="26" fillId="3" borderId="12" xfId="0" applyFont="1" applyFill="1" applyBorder="1" applyAlignment="1">
      <alignment horizontal="center"/>
    </xf>
    <xf numFmtId="0" fontId="19" fillId="2" borderId="21" xfId="0" applyFont="1" applyFill="1" applyBorder="1" applyAlignment="1">
      <alignment horizontal="center"/>
    </xf>
    <xf numFmtId="0" fontId="19" fillId="3" borderId="35" xfId="0" applyFont="1" applyFill="1" applyBorder="1" applyAlignment="1">
      <alignment horizontal="center"/>
    </xf>
    <xf numFmtId="0" fontId="19" fillId="3" borderId="36" xfId="0" applyFont="1" applyFill="1" applyBorder="1" applyAlignment="1">
      <alignment horizontal="center"/>
    </xf>
    <xf numFmtId="0" fontId="48" fillId="3" borderId="0" xfId="0" applyFont="1" applyFill="1"/>
    <xf numFmtId="0" fontId="48" fillId="3" borderId="29" xfId="0" applyFont="1" applyFill="1" applyBorder="1" applyAlignment="1">
      <alignment horizontal="center"/>
    </xf>
    <xf numFmtId="0" fontId="48" fillId="3" borderId="9" xfId="0" applyFont="1" applyFill="1" applyBorder="1" applyAlignment="1">
      <alignment horizontal="center"/>
    </xf>
    <xf numFmtId="0" fontId="48" fillId="3" borderId="30" xfId="0" applyFont="1" applyFill="1" applyBorder="1" applyAlignment="1">
      <alignment horizontal="center"/>
    </xf>
    <xf numFmtId="0" fontId="48" fillId="3" borderId="29" xfId="0" applyFont="1" applyFill="1" applyBorder="1"/>
    <xf numFmtId="0" fontId="48" fillId="3" borderId="9" xfId="0" applyFont="1" applyFill="1" applyBorder="1"/>
    <xf numFmtId="0" fontId="48" fillId="3" borderId="30" xfId="0" applyFont="1" applyFill="1" applyBorder="1"/>
    <xf numFmtId="0" fontId="52" fillId="3" borderId="29" xfId="0" applyFont="1" applyFill="1" applyBorder="1" applyAlignment="1">
      <alignment horizontal="center"/>
    </xf>
    <xf numFmtId="0" fontId="52" fillId="3" borderId="9" xfId="0" applyFont="1" applyFill="1" applyBorder="1" applyAlignment="1">
      <alignment horizontal="center"/>
    </xf>
    <xf numFmtId="0" fontId="53" fillId="3" borderId="0" xfId="0" applyFont="1" applyFill="1" applyAlignment="1">
      <alignment horizontal="left"/>
    </xf>
    <xf numFmtId="2" fontId="19" fillId="3" borderId="9" xfId="0" applyNumberFormat="1" applyFont="1" applyFill="1" applyBorder="1" applyAlignment="1">
      <alignment horizontal="center"/>
    </xf>
    <xf numFmtId="43" fontId="8" fillId="3" borderId="0" xfId="2" quotePrefix="1" applyFont="1" applyFill="1" applyAlignment="1">
      <alignment horizontal="left"/>
    </xf>
    <xf numFmtId="0" fontId="55" fillId="3" borderId="0" xfId="0" applyFont="1" applyFill="1"/>
    <xf numFmtId="0" fontId="58" fillId="3" borderId="0" xfId="0" applyFont="1" applyFill="1"/>
    <xf numFmtId="0" fontId="12" fillId="3" borderId="69" xfId="0" applyFont="1" applyFill="1" applyBorder="1" applyAlignment="1">
      <alignment horizontal="center"/>
    </xf>
    <xf numFmtId="0" fontId="60" fillId="3" borderId="0" xfId="6" applyFont="1" applyFill="1"/>
    <xf numFmtId="0" fontId="5" fillId="3" borderId="0" xfId="6" applyFill="1"/>
    <xf numFmtId="0" fontId="61" fillId="3" borderId="0" xfId="6" applyFont="1" applyFill="1" applyAlignment="1">
      <alignment horizontal="center" vertical="center"/>
    </xf>
    <xf numFmtId="0" fontId="60" fillId="3" borderId="16" xfId="6" applyFont="1" applyFill="1" applyBorder="1"/>
    <xf numFmtId="0" fontId="59" fillId="3" borderId="0" xfId="6" applyFont="1" applyFill="1" applyAlignment="1">
      <alignment horizontal="left"/>
    </xf>
    <xf numFmtId="0" fontId="63" fillId="3" borderId="0" xfId="6" applyFont="1" applyFill="1" applyAlignment="1">
      <alignment horizontal="center"/>
    </xf>
    <xf numFmtId="0" fontId="60" fillId="3" borderId="17" xfId="6" applyFont="1" applyFill="1" applyBorder="1"/>
    <xf numFmtId="0" fontId="64" fillId="3" borderId="0" xfId="6" applyFont="1" applyFill="1"/>
    <xf numFmtId="0" fontId="65" fillId="3" borderId="16" xfId="6" applyFont="1" applyFill="1" applyBorder="1" applyAlignment="1">
      <alignment horizontal="center"/>
    </xf>
    <xf numFmtId="0" fontId="65" fillId="3" borderId="0" xfId="6" applyFont="1" applyFill="1" applyAlignment="1">
      <alignment horizontal="center"/>
    </xf>
    <xf numFmtId="0" fontId="65" fillId="3" borderId="17" xfId="6" applyFont="1" applyFill="1" applyBorder="1" applyAlignment="1">
      <alignment horizontal="center"/>
    </xf>
    <xf numFmtId="0" fontId="60" fillId="3" borderId="0" xfId="6" applyFont="1" applyFill="1" applyAlignment="1">
      <alignment horizontal="left" indent="2"/>
    </xf>
    <xf numFmtId="3" fontId="60" fillId="3" borderId="0" xfId="6" applyNumberFormat="1" applyFont="1" applyFill="1" applyAlignment="1">
      <alignment horizontal="right"/>
    </xf>
    <xf numFmtId="0" fontId="59" fillId="3" borderId="16" xfId="6" applyFont="1" applyFill="1" applyBorder="1" applyAlignment="1">
      <alignment horizontal="center"/>
    </xf>
    <xf numFmtId="3" fontId="60" fillId="3" borderId="0" xfId="2" applyNumberFormat="1" applyFont="1" applyFill="1" applyBorder="1" applyAlignment="1">
      <alignment horizontal="center"/>
    </xf>
    <xf numFmtId="165" fontId="60" fillId="3" borderId="0" xfId="1" applyNumberFormat="1" applyFont="1" applyFill="1" applyBorder="1"/>
    <xf numFmtId="0" fontId="59" fillId="3" borderId="0" xfId="6" applyFont="1" applyFill="1" applyAlignment="1">
      <alignment horizontal="center"/>
    </xf>
    <xf numFmtId="3" fontId="60" fillId="3" borderId="17" xfId="2" applyNumberFormat="1" applyFont="1" applyFill="1" applyBorder="1" applyAlignment="1">
      <alignment horizontal="center"/>
    </xf>
    <xf numFmtId="0" fontId="59" fillId="3" borderId="0" xfId="6" applyFont="1" applyFill="1" applyAlignment="1">
      <alignment horizontal="left" indent="2"/>
    </xf>
    <xf numFmtId="3" fontId="59" fillId="3" borderId="0" xfId="6" applyNumberFormat="1" applyFont="1" applyFill="1" applyAlignment="1">
      <alignment horizontal="right"/>
    </xf>
    <xf numFmtId="0" fontId="60" fillId="3" borderId="0" xfId="6" applyFont="1" applyFill="1" applyAlignment="1">
      <alignment horizontal="center"/>
    </xf>
    <xf numFmtId="165" fontId="60" fillId="3" borderId="0" xfId="1" applyNumberFormat="1" applyFont="1" applyFill="1" applyBorder="1" applyAlignment="1">
      <alignment horizontal="right"/>
    </xf>
    <xf numFmtId="165" fontId="59" fillId="3" borderId="0" xfId="1" applyNumberFormat="1" applyFont="1" applyFill="1" applyBorder="1" applyAlignment="1">
      <alignment horizontal="right"/>
    </xf>
    <xf numFmtId="37" fontId="59" fillId="3" borderId="0" xfId="6" applyNumberFormat="1" applyFont="1" applyFill="1" applyAlignment="1">
      <alignment horizontal="right"/>
    </xf>
    <xf numFmtId="0" fontId="59" fillId="3" borderId="0" xfId="6" applyFont="1" applyFill="1"/>
    <xf numFmtId="37" fontId="59" fillId="3" borderId="18" xfId="6" applyNumberFormat="1" applyFont="1" applyFill="1" applyBorder="1" applyAlignment="1">
      <alignment horizontal="right"/>
    </xf>
    <xf numFmtId="0" fontId="59" fillId="3" borderId="19" xfId="6" applyFont="1" applyFill="1" applyBorder="1" applyAlignment="1">
      <alignment horizontal="center"/>
    </xf>
    <xf numFmtId="43" fontId="60" fillId="3" borderId="20" xfId="2" applyFont="1" applyFill="1" applyBorder="1" applyAlignment="1">
      <alignment horizontal="center"/>
    </xf>
    <xf numFmtId="0" fontId="60" fillId="3" borderId="20" xfId="6" applyFont="1" applyFill="1" applyBorder="1"/>
    <xf numFmtId="0" fontId="60" fillId="3" borderId="20" xfId="6" applyFont="1" applyFill="1" applyBorder="1" applyAlignment="1">
      <alignment horizontal="center"/>
    </xf>
    <xf numFmtId="0" fontId="60" fillId="3" borderId="21" xfId="6" applyFont="1" applyFill="1" applyBorder="1"/>
    <xf numFmtId="43" fontId="60" fillId="3" borderId="0" xfId="2" applyFont="1" applyFill="1" applyAlignment="1">
      <alignment horizontal="center"/>
    </xf>
    <xf numFmtId="3" fontId="60" fillId="3" borderId="0" xfId="2" applyNumberFormat="1" applyFont="1" applyFill="1" applyAlignment="1">
      <alignment horizontal="center"/>
    </xf>
    <xf numFmtId="0" fontId="66" fillId="3" borderId="0" xfId="6" applyFont="1" applyFill="1"/>
    <xf numFmtId="43" fontId="60" fillId="3" borderId="0" xfId="2" applyFont="1" applyFill="1" applyBorder="1" applyAlignment="1">
      <alignment horizontal="center"/>
    </xf>
    <xf numFmtId="0" fontId="62" fillId="3" borderId="0" xfId="6" applyFont="1" applyFill="1" applyAlignment="1">
      <alignment horizontal="center" vertical="center"/>
    </xf>
    <xf numFmtId="0" fontId="60" fillId="3" borderId="17" xfId="6" applyFont="1" applyFill="1" applyBorder="1" applyAlignment="1">
      <alignment horizontal="center"/>
    </xf>
    <xf numFmtId="0" fontId="59" fillId="3" borderId="20" xfId="6" applyFont="1" applyFill="1" applyBorder="1" applyAlignment="1">
      <alignment horizontal="center"/>
    </xf>
    <xf numFmtId="0" fontId="60" fillId="3" borderId="21" xfId="6" applyFont="1" applyFill="1" applyBorder="1" applyAlignment="1">
      <alignment horizontal="center"/>
    </xf>
    <xf numFmtId="0" fontId="60" fillId="3" borderId="0" xfId="6" applyFont="1" applyFill="1" applyAlignment="1">
      <alignment horizontal="left"/>
    </xf>
    <xf numFmtId="43" fontId="60" fillId="3" borderId="0" xfId="2" applyFont="1" applyFill="1" applyBorder="1" applyAlignment="1">
      <alignment horizontal="left"/>
    </xf>
    <xf numFmtId="43" fontId="60" fillId="3" borderId="0" xfId="2" quotePrefix="1" applyFont="1" applyFill="1" applyAlignment="1"/>
    <xf numFmtId="0" fontId="67" fillId="3" borderId="0" xfId="0" applyFont="1" applyFill="1"/>
    <xf numFmtId="44" fontId="60" fillId="3" borderId="0" xfId="6" quotePrefix="1" applyNumberFormat="1" applyFont="1" applyFill="1"/>
    <xf numFmtId="0" fontId="66" fillId="3" borderId="0" xfId="6" applyFont="1" applyFill="1" applyAlignment="1">
      <alignment horizontal="left"/>
    </xf>
    <xf numFmtId="0" fontId="60" fillId="3" borderId="19" xfId="6" applyFont="1" applyFill="1" applyBorder="1"/>
    <xf numFmtId="44" fontId="8" fillId="3" borderId="0" xfId="0" quotePrefix="1" applyNumberFormat="1" applyFont="1" applyFill="1" applyAlignment="1">
      <alignment horizontal="left"/>
    </xf>
    <xf numFmtId="37" fontId="5" fillId="3" borderId="0" xfId="6" applyNumberFormat="1" applyFill="1"/>
    <xf numFmtId="43" fontId="43" fillId="3" borderId="0" xfId="2" quotePrefix="1" applyFont="1" applyFill="1" applyAlignment="1">
      <alignment horizontal="left"/>
    </xf>
    <xf numFmtId="3" fontId="0" fillId="3" borderId="0" xfId="0" applyNumberFormat="1" applyFill="1"/>
    <xf numFmtId="0" fontId="40" fillId="3" borderId="4" xfId="0" applyFont="1" applyFill="1" applyBorder="1" applyAlignment="1">
      <alignment horizontal="center"/>
    </xf>
    <xf numFmtId="2" fontId="27" fillId="3" borderId="0" xfId="0" applyNumberFormat="1" applyFont="1" applyFill="1" applyAlignment="1">
      <alignment horizontal="center"/>
    </xf>
    <xf numFmtId="1" fontId="19" fillId="0" borderId="35" xfId="0" applyNumberFormat="1" applyFont="1" applyBorder="1" applyAlignment="1">
      <alignment horizontal="center"/>
    </xf>
    <xf numFmtId="0" fontId="6" fillId="3" borderId="0" xfId="0" applyFont="1" applyFill="1"/>
    <xf numFmtId="0" fontId="71" fillId="3" borderId="0" xfId="0" applyFont="1" applyFill="1" applyAlignment="1">
      <alignment horizontal="left"/>
    </xf>
    <xf numFmtId="0" fontId="72" fillId="3" borderId="0" xfId="0" applyFont="1" applyFill="1" applyAlignment="1">
      <alignment horizontal="left"/>
    </xf>
    <xf numFmtId="0" fontId="71" fillId="3" borderId="0" xfId="0" applyFont="1" applyFill="1" applyAlignment="1">
      <alignment horizontal="center"/>
    </xf>
    <xf numFmtId="0" fontId="6" fillId="3" borderId="9" xfId="0" applyFont="1" applyFill="1" applyBorder="1" applyAlignment="1">
      <alignment horizontal="center" vertical="center"/>
    </xf>
    <xf numFmtId="0" fontId="72" fillId="3" borderId="9" xfId="0" applyFont="1" applyFill="1" applyBorder="1" applyAlignment="1">
      <alignment wrapText="1"/>
    </xf>
    <xf numFmtId="0" fontId="6" fillId="3" borderId="0" xfId="0" applyFont="1" applyFill="1" applyAlignment="1">
      <alignment horizontal="center" vertical="center"/>
    </xf>
    <xf numFmtId="0" fontId="16" fillId="3" borderId="0" xfId="0" applyFont="1" applyFill="1"/>
    <xf numFmtId="0" fontId="6" fillId="3" borderId="71" xfId="0" applyFont="1" applyFill="1" applyBorder="1" applyAlignment="1">
      <alignment horizontal="center" vertical="center"/>
    </xf>
    <xf numFmtId="0" fontId="72" fillId="3" borderId="71" xfId="0" applyFont="1" applyFill="1" applyBorder="1" applyAlignment="1">
      <alignment wrapText="1"/>
    </xf>
    <xf numFmtId="0" fontId="6" fillId="3" borderId="72" xfId="0" applyFont="1" applyFill="1" applyBorder="1" applyAlignment="1">
      <alignment horizontal="center" vertical="center"/>
    </xf>
    <xf numFmtId="0" fontId="16" fillId="3" borderId="72" xfId="0" applyFont="1" applyFill="1" applyBorder="1"/>
    <xf numFmtId="0" fontId="6" fillId="3" borderId="22" xfId="0" applyFont="1" applyFill="1" applyBorder="1" applyAlignment="1">
      <alignment horizontal="center" vertical="center"/>
    </xf>
    <xf numFmtId="0" fontId="72" fillId="3" borderId="22" xfId="0" applyFont="1" applyFill="1" applyBorder="1" applyAlignment="1">
      <alignment wrapText="1"/>
    </xf>
    <xf numFmtId="0" fontId="74" fillId="3" borderId="71" xfId="0" applyFont="1" applyFill="1" applyBorder="1" applyAlignment="1">
      <alignment horizontal="left" wrapText="1"/>
    </xf>
    <xf numFmtId="0" fontId="74" fillId="3" borderId="72" xfId="0" applyFont="1" applyFill="1" applyBorder="1" applyAlignment="1">
      <alignment wrapText="1"/>
    </xf>
    <xf numFmtId="0" fontId="6" fillId="3" borderId="72" xfId="0" applyFont="1" applyFill="1" applyBorder="1"/>
    <xf numFmtId="0" fontId="72" fillId="3" borderId="72" xfId="0" applyFont="1" applyFill="1" applyBorder="1" applyAlignment="1">
      <alignment wrapText="1"/>
    </xf>
    <xf numFmtId="0" fontId="75" fillId="3" borderId="72" xfId="0" applyFont="1" applyFill="1" applyBorder="1" applyAlignment="1">
      <alignment horizontal="center"/>
    </xf>
    <xf numFmtId="0" fontId="72" fillId="3" borderId="72" xfId="0" applyFont="1" applyFill="1" applyBorder="1" applyAlignment="1">
      <alignment horizontal="center"/>
    </xf>
    <xf numFmtId="0" fontId="75" fillId="3" borderId="72" xfId="0" applyFont="1" applyFill="1" applyBorder="1" applyAlignment="1">
      <alignment horizontal="left"/>
    </xf>
    <xf numFmtId="0" fontId="72" fillId="3" borderId="72" xfId="0" applyFont="1" applyFill="1" applyBorder="1" applyAlignment="1">
      <alignment horizontal="left"/>
    </xf>
    <xf numFmtId="0" fontId="6" fillId="3" borderId="22" xfId="0" applyFont="1" applyFill="1" applyBorder="1"/>
    <xf numFmtId="0" fontId="72" fillId="3" borderId="22" xfId="0" applyFont="1" applyFill="1" applyBorder="1" applyAlignment="1">
      <alignment horizontal="left"/>
    </xf>
    <xf numFmtId="0" fontId="72" fillId="3" borderId="9" xfId="0" applyFont="1" applyFill="1" applyBorder="1" applyAlignment="1">
      <alignment horizontal="left" wrapText="1"/>
    </xf>
    <xf numFmtId="0" fontId="76" fillId="3" borderId="72" xfId="0" applyFont="1" applyFill="1" applyBorder="1" applyAlignment="1">
      <alignment wrapText="1"/>
    </xf>
    <xf numFmtId="0" fontId="71" fillId="3" borderId="72" xfId="0" applyFont="1" applyFill="1" applyBorder="1" applyAlignment="1">
      <alignment horizontal="center"/>
    </xf>
    <xf numFmtId="0" fontId="71" fillId="3" borderId="22" xfId="0" applyFont="1" applyFill="1" applyBorder="1" applyAlignment="1">
      <alignment horizontal="center"/>
    </xf>
    <xf numFmtId="0" fontId="72" fillId="3" borderId="71" xfId="0" applyFont="1" applyFill="1" applyBorder="1" applyAlignment="1">
      <alignment horizontal="left" wrapText="1"/>
    </xf>
    <xf numFmtId="0" fontId="78" fillId="3" borderId="22" xfId="0" applyFont="1" applyFill="1" applyBorder="1" applyAlignment="1">
      <alignment wrapText="1"/>
    </xf>
    <xf numFmtId="0" fontId="1" fillId="3" borderId="0" xfId="0" applyFont="1" applyFill="1" applyAlignment="1">
      <alignment horizontal="center"/>
    </xf>
    <xf numFmtId="0" fontId="10" fillId="2" borderId="1" xfId="0" applyFont="1" applyFill="1" applyBorder="1" applyAlignment="1">
      <alignment horizontal="center"/>
    </xf>
    <xf numFmtId="0" fontId="11" fillId="2" borderId="1" xfId="0" applyFont="1" applyFill="1" applyBorder="1" applyAlignment="1">
      <alignment horizontal="center"/>
    </xf>
    <xf numFmtId="0" fontId="11" fillId="2" borderId="46" xfId="0" applyFont="1" applyFill="1" applyBorder="1" applyAlignment="1">
      <alignment horizontal="center"/>
    </xf>
    <xf numFmtId="0" fontId="11" fillId="2" borderId="0" xfId="0" applyFont="1" applyFill="1" applyAlignment="1">
      <alignment horizontal="center"/>
    </xf>
    <xf numFmtId="0" fontId="11" fillId="2" borderId="47" xfId="0" applyFont="1" applyFill="1" applyBorder="1" applyAlignment="1">
      <alignment horizontal="center"/>
    </xf>
    <xf numFmtId="0" fontId="1" fillId="2" borderId="1" xfId="0" applyFont="1" applyFill="1" applyBorder="1" applyAlignment="1">
      <alignment horizontal="center"/>
    </xf>
    <xf numFmtId="0" fontId="1" fillId="2" borderId="46" xfId="0" applyFont="1" applyFill="1" applyBorder="1" applyAlignment="1">
      <alignment horizontal="center"/>
    </xf>
    <xf numFmtId="0" fontId="1" fillId="2" borderId="0" xfId="0" applyFont="1" applyFill="1" applyAlignment="1">
      <alignment horizontal="center"/>
    </xf>
    <xf numFmtId="2" fontId="1" fillId="2" borderId="47" xfId="0" applyNumberFormat="1" applyFont="1" applyFill="1" applyBorder="1" applyAlignment="1">
      <alignment horizontal="center"/>
    </xf>
    <xf numFmtId="0" fontId="1" fillId="2" borderId="48" xfId="0" applyFont="1" applyFill="1" applyBorder="1" applyAlignment="1">
      <alignment horizontal="center"/>
    </xf>
    <xf numFmtId="0" fontId="1" fillId="2" borderId="49" xfId="0" applyFont="1" applyFill="1" applyBorder="1" applyAlignment="1">
      <alignment horizontal="center"/>
    </xf>
    <xf numFmtId="0" fontId="0" fillId="7" borderId="0" xfId="0" applyFill="1"/>
    <xf numFmtId="0" fontId="25" fillId="8" borderId="26" xfId="0" applyFont="1" applyFill="1" applyBorder="1" applyAlignment="1">
      <alignment horizontal="center"/>
    </xf>
    <xf numFmtId="0" fontId="25" fillId="8" borderId="28" xfId="0" applyFont="1" applyFill="1" applyBorder="1" applyAlignment="1">
      <alignment horizontal="center"/>
    </xf>
    <xf numFmtId="0" fontId="25" fillId="8" borderId="29" xfId="0" applyFont="1" applyFill="1" applyBorder="1" applyAlignment="1">
      <alignment horizontal="center"/>
    </xf>
    <xf numFmtId="0" fontId="25" fillId="8" borderId="30" xfId="0" applyFont="1" applyFill="1" applyBorder="1" applyAlignment="1">
      <alignment horizontal="center"/>
    </xf>
    <xf numFmtId="0" fontId="25" fillId="8" borderId="31" xfId="0" applyFont="1" applyFill="1" applyBorder="1" applyAlignment="1">
      <alignment horizontal="center"/>
    </xf>
    <xf numFmtId="0" fontId="25" fillId="8" borderId="33" xfId="0" applyFont="1" applyFill="1" applyBorder="1" applyAlignment="1">
      <alignment horizontal="center"/>
    </xf>
    <xf numFmtId="0" fontId="79" fillId="3" borderId="41" xfId="0" applyFont="1" applyFill="1" applyBorder="1"/>
    <xf numFmtId="0" fontId="79" fillId="3" borderId="42" xfId="0" applyFont="1" applyFill="1" applyBorder="1" applyAlignment="1">
      <alignment horizontal="center"/>
    </xf>
    <xf numFmtId="0" fontId="80" fillId="3" borderId="7" xfId="0" applyFont="1" applyFill="1" applyBorder="1"/>
    <xf numFmtId="0" fontId="80" fillId="3" borderId="8" xfId="0" applyFont="1" applyFill="1" applyBorder="1" applyAlignment="1">
      <alignment horizontal="center"/>
    </xf>
    <xf numFmtId="0" fontId="80" fillId="3" borderId="41" xfId="0" applyFont="1" applyFill="1" applyBorder="1"/>
    <xf numFmtId="0" fontId="80" fillId="3" borderId="42" xfId="0" applyFont="1" applyFill="1" applyBorder="1" applyAlignment="1">
      <alignment horizontal="center"/>
    </xf>
    <xf numFmtId="44" fontId="81" fillId="3" borderId="0" xfId="3" applyFont="1" applyFill="1"/>
    <xf numFmtId="0" fontId="79" fillId="5" borderId="26" xfId="0" applyFont="1" applyFill="1" applyBorder="1" applyAlignment="1">
      <alignment horizontal="center"/>
    </xf>
    <xf numFmtId="0" fontId="79" fillId="5" borderId="28" xfId="0" applyFont="1" applyFill="1" applyBorder="1" applyAlignment="1">
      <alignment horizontal="center"/>
    </xf>
    <xf numFmtId="0" fontId="79" fillId="5" borderId="29" xfId="0" applyFont="1" applyFill="1" applyBorder="1" applyAlignment="1">
      <alignment horizontal="center"/>
    </xf>
    <xf numFmtId="0" fontId="79" fillId="5" borderId="30" xfId="0" applyFont="1" applyFill="1" applyBorder="1" applyAlignment="1">
      <alignment horizontal="center"/>
    </xf>
    <xf numFmtId="0" fontId="79" fillId="5" borderId="31" xfId="0" applyFont="1" applyFill="1" applyBorder="1" applyAlignment="1">
      <alignment horizontal="center"/>
    </xf>
    <xf numFmtId="0" fontId="79" fillId="5" borderId="33" xfId="0" applyFont="1" applyFill="1" applyBorder="1" applyAlignment="1">
      <alignment horizontal="center"/>
    </xf>
    <xf numFmtId="0" fontId="1" fillId="7" borderId="0" xfId="0" applyFont="1" applyFill="1"/>
    <xf numFmtId="44" fontId="2" fillId="3" borderId="0" xfId="3" applyFont="1" applyFill="1"/>
    <xf numFmtId="0" fontId="70" fillId="9" borderId="2" xfId="0" applyFont="1" applyFill="1" applyBorder="1" applyAlignment="1">
      <alignment horizontal="center" vertical="center"/>
    </xf>
    <xf numFmtId="0" fontId="27" fillId="10" borderId="0" xfId="0" applyFont="1" applyFill="1" applyAlignment="1">
      <alignment horizontal="center"/>
    </xf>
    <xf numFmtId="0" fontId="27" fillId="10" borderId="9" xfId="0" applyFont="1" applyFill="1" applyBorder="1" applyAlignment="1">
      <alignment horizontal="center"/>
    </xf>
    <xf numFmtId="0" fontId="10" fillId="11" borderId="1" xfId="0" applyFont="1" applyFill="1" applyBorder="1" applyAlignment="1">
      <alignment horizontal="center"/>
    </xf>
    <xf numFmtId="0" fontId="11" fillId="11" borderId="1" xfId="0" applyFont="1" applyFill="1" applyBorder="1" applyAlignment="1">
      <alignment horizontal="center"/>
    </xf>
    <xf numFmtId="0" fontId="1" fillId="11" borderId="1" xfId="0" applyFont="1" applyFill="1" applyBorder="1" applyAlignment="1">
      <alignment horizontal="center"/>
    </xf>
    <xf numFmtId="2" fontId="1" fillId="11" borderId="1" xfId="0" applyNumberFormat="1" applyFont="1" applyFill="1" applyBorder="1" applyAlignment="1">
      <alignment horizontal="center"/>
    </xf>
    <xf numFmtId="0" fontId="45" fillId="12" borderId="9" xfId="0" applyFont="1" applyFill="1" applyBorder="1" applyAlignment="1">
      <alignment horizontal="center"/>
    </xf>
    <xf numFmtId="0" fontId="13" fillId="12" borderId="9" xfId="0" applyFont="1" applyFill="1" applyBorder="1" applyAlignment="1">
      <alignment horizontal="center"/>
    </xf>
    <xf numFmtId="0" fontId="2" fillId="12" borderId="9" xfId="0" applyFont="1" applyFill="1" applyBorder="1" applyAlignment="1">
      <alignment horizontal="center"/>
    </xf>
    <xf numFmtId="2" fontId="2" fillId="12" borderId="9" xfId="0" applyNumberFormat="1" applyFont="1" applyFill="1" applyBorder="1" applyAlignment="1">
      <alignment horizontal="center"/>
    </xf>
    <xf numFmtId="0" fontId="45" fillId="6" borderId="9" xfId="0" applyFont="1" applyFill="1" applyBorder="1" applyAlignment="1">
      <alignment horizontal="center"/>
    </xf>
    <xf numFmtId="0" fontId="13" fillId="6" borderId="9" xfId="0" applyFont="1" applyFill="1" applyBorder="1" applyAlignment="1">
      <alignment horizontal="center"/>
    </xf>
    <xf numFmtId="0" fontId="2" fillId="6" borderId="9" xfId="0" applyFont="1" applyFill="1" applyBorder="1" applyAlignment="1">
      <alignment horizontal="center"/>
    </xf>
    <xf numFmtId="2" fontId="2" fillId="6" borderId="9" xfId="0" applyNumberFormat="1" applyFont="1" applyFill="1" applyBorder="1" applyAlignment="1">
      <alignment horizontal="center"/>
    </xf>
    <xf numFmtId="0" fontId="10" fillId="13" borderId="1" xfId="0" applyFont="1" applyFill="1" applyBorder="1" applyAlignment="1">
      <alignment horizontal="center"/>
    </xf>
    <xf numFmtId="0" fontId="11" fillId="13" borderId="1" xfId="0" applyFont="1" applyFill="1" applyBorder="1" applyAlignment="1">
      <alignment horizontal="center"/>
    </xf>
    <xf numFmtId="0" fontId="1" fillId="13" borderId="1" xfId="0" applyFont="1" applyFill="1" applyBorder="1" applyAlignment="1">
      <alignment horizontal="center"/>
    </xf>
    <xf numFmtId="2" fontId="1" fillId="13" borderId="1" xfId="0" applyNumberFormat="1" applyFont="1" applyFill="1" applyBorder="1" applyAlignment="1">
      <alignment horizontal="center"/>
    </xf>
    <xf numFmtId="0" fontId="45" fillId="14" borderId="9" xfId="0" applyFont="1" applyFill="1" applyBorder="1" applyAlignment="1">
      <alignment horizontal="center"/>
    </xf>
    <xf numFmtId="0" fontId="13" fillId="14" borderId="9" xfId="0" applyFont="1" applyFill="1" applyBorder="1" applyAlignment="1">
      <alignment horizontal="center"/>
    </xf>
    <xf numFmtId="0" fontId="2" fillId="14" borderId="9" xfId="0" applyFont="1" applyFill="1" applyBorder="1" applyAlignment="1">
      <alignment horizontal="center"/>
    </xf>
    <xf numFmtId="2" fontId="2" fillId="14" borderId="9" xfId="0" applyNumberFormat="1" applyFont="1" applyFill="1" applyBorder="1" applyAlignment="1">
      <alignment horizontal="center"/>
    </xf>
    <xf numFmtId="0" fontId="45" fillId="15" borderId="9" xfId="0" applyFont="1" applyFill="1" applyBorder="1" applyAlignment="1">
      <alignment horizontal="center"/>
    </xf>
    <xf numFmtId="0" fontId="13" fillId="15" borderId="9" xfId="0" applyFont="1" applyFill="1" applyBorder="1" applyAlignment="1">
      <alignment horizontal="center"/>
    </xf>
    <xf numFmtId="0" fontId="2" fillId="15" borderId="9" xfId="0" applyFont="1" applyFill="1" applyBorder="1" applyAlignment="1">
      <alignment horizontal="center"/>
    </xf>
    <xf numFmtId="2" fontId="2" fillId="15" borderId="9" xfId="0" applyNumberFormat="1" applyFont="1" applyFill="1" applyBorder="1" applyAlignment="1">
      <alignment horizontal="center"/>
    </xf>
    <xf numFmtId="0" fontId="10" fillId="4" borderId="9" xfId="0" applyFont="1" applyFill="1" applyBorder="1" applyAlignment="1">
      <alignment horizontal="center"/>
    </xf>
    <xf numFmtId="0" fontId="11" fillId="4" borderId="9" xfId="0" applyFont="1" applyFill="1" applyBorder="1" applyAlignment="1">
      <alignment horizontal="center"/>
    </xf>
    <xf numFmtId="0" fontId="1" fillId="4" borderId="9" xfId="0" applyFont="1" applyFill="1" applyBorder="1" applyAlignment="1">
      <alignment horizontal="center"/>
    </xf>
    <xf numFmtId="2" fontId="1" fillId="4" borderId="9" xfId="0" applyNumberFormat="1" applyFont="1" applyFill="1" applyBorder="1" applyAlignment="1">
      <alignment horizontal="center"/>
    </xf>
    <xf numFmtId="0" fontId="10" fillId="16" borderId="9" xfId="0" applyFont="1" applyFill="1" applyBorder="1" applyAlignment="1">
      <alignment horizontal="center"/>
    </xf>
    <xf numFmtId="0" fontId="11" fillId="16" borderId="9" xfId="0" applyFont="1" applyFill="1" applyBorder="1" applyAlignment="1">
      <alignment horizontal="center"/>
    </xf>
    <xf numFmtId="0" fontId="1" fillId="16" borderId="9" xfId="0" applyFont="1" applyFill="1" applyBorder="1" applyAlignment="1">
      <alignment horizontal="center"/>
    </xf>
    <xf numFmtId="2" fontId="1" fillId="16" borderId="9" xfId="0" applyNumberFormat="1" applyFont="1" applyFill="1" applyBorder="1" applyAlignment="1">
      <alignment horizontal="center"/>
    </xf>
    <xf numFmtId="0" fontId="10" fillId="17" borderId="1" xfId="0" applyFont="1" applyFill="1" applyBorder="1" applyAlignment="1">
      <alignment horizontal="center"/>
    </xf>
    <xf numFmtId="0" fontId="11" fillId="17" borderId="1" xfId="0" applyFont="1" applyFill="1" applyBorder="1" applyAlignment="1">
      <alignment horizontal="center"/>
    </xf>
    <xf numFmtId="0" fontId="1" fillId="17" borderId="1" xfId="0" applyFont="1" applyFill="1" applyBorder="1" applyAlignment="1">
      <alignment horizontal="center"/>
    </xf>
    <xf numFmtId="2" fontId="1" fillId="17" borderId="1" xfId="0" applyNumberFormat="1" applyFont="1" applyFill="1" applyBorder="1" applyAlignment="1">
      <alignment horizontal="center"/>
    </xf>
    <xf numFmtId="0" fontId="45" fillId="18" borderId="9" xfId="0" applyFont="1" applyFill="1" applyBorder="1" applyAlignment="1">
      <alignment horizontal="center"/>
    </xf>
    <xf numFmtId="0" fontId="13" fillId="18" borderId="9" xfId="0" applyFont="1" applyFill="1" applyBorder="1" applyAlignment="1">
      <alignment horizontal="center"/>
    </xf>
    <xf numFmtId="0" fontId="2" fillId="18" borderId="9" xfId="0" applyFont="1" applyFill="1" applyBorder="1" applyAlignment="1">
      <alignment horizontal="center"/>
    </xf>
    <xf numFmtId="2" fontId="2" fillId="18" borderId="9" xfId="0" applyNumberFormat="1" applyFont="1" applyFill="1" applyBorder="1" applyAlignment="1">
      <alignment horizontal="center"/>
    </xf>
    <xf numFmtId="0" fontId="1" fillId="3" borderId="73" xfId="0" applyFont="1" applyFill="1" applyBorder="1" applyAlignment="1">
      <alignment horizontal="center"/>
    </xf>
    <xf numFmtId="0" fontId="1" fillId="3" borderId="74" xfId="0" applyFont="1" applyFill="1" applyBorder="1" applyAlignment="1">
      <alignment horizontal="center"/>
    </xf>
    <xf numFmtId="2" fontId="1" fillId="3" borderId="75" xfId="0" applyNumberFormat="1" applyFont="1" applyFill="1" applyBorder="1" applyAlignment="1">
      <alignment horizontal="center"/>
    </xf>
    <xf numFmtId="0" fontId="10" fillId="19" borderId="1" xfId="0" applyFont="1" applyFill="1" applyBorder="1" applyAlignment="1">
      <alignment horizontal="center"/>
    </xf>
    <xf numFmtId="0" fontId="11" fillId="19" borderId="1" xfId="0" applyFont="1" applyFill="1" applyBorder="1" applyAlignment="1">
      <alignment horizontal="center"/>
    </xf>
    <xf numFmtId="0" fontId="1" fillId="19" borderId="1" xfId="0" applyFont="1" applyFill="1" applyBorder="1" applyAlignment="1">
      <alignment horizontal="center"/>
    </xf>
    <xf numFmtId="2" fontId="1" fillId="19" borderId="1" xfId="0" applyNumberFormat="1" applyFont="1" applyFill="1" applyBorder="1" applyAlignment="1">
      <alignment horizontal="center"/>
    </xf>
    <xf numFmtId="0" fontId="33" fillId="3" borderId="0" xfId="8" applyFill="1" applyAlignment="1" applyProtection="1">
      <alignment horizontal="center"/>
    </xf>
    <xf numFmtId="0" fontId="45" fillId="20" borderId="1" xfId="0" applyFont="1" applyFill="1" applyBorder="1" applyAlignment="1">
      <alignment horizontal="center"/>
    </xf>
    <xf numFmtId="0" fontId="13" fillId="20" borderId="1" xfId="0" applyFont="1" applyFill="1" applyBorder="1" applyAlignment="1">
      <alignment horizontal="center"/>
    </xf>
    <xf numFmtId="0" fontId="2" fillId="20" borderId="1" xfId="0" applyFont="1" applyFill="1" applyBorder="1" applyAlignment="1">
      <alignment horizontal="center"/>
    </xf>
    <xf numFmtId="2" fontId="2" fillId="20" borderId="1" xfId="0" applyNumberFormat="1" applyFont="1" applyFill="1" applyBorder="1" applyAlignment="1">
      <alignment horizontal="center"/>
    </xf>
    <xf numFmtId="0" fontId="84" fillId="3" borderId="9" xfId="0" applyFont="1" applyFill="1" applyBorder="1" applyAlignment="1">
      <alignment horizontal="center"/>
    </xf>
    <xf numFmtId="0" fontId="85" fillId="3" borderId="9" xfId="0" applyFont="1" applyFill="1" applyBorder="1" applyAlignment="1">
      <alignment horizontal="center"/>
    </xf>
    <xf numFmtId="14" fontId="86" fillId="3" borderId="0" xfId="0" applyNumberFormat="1" applyFont="1" applyFill="1" applyAlignment="1">
      <alignment horizontal="center"/>
    </xf>
    <xf numFmtId="0" fontId="87" fillId="3" borderId="9" xfId="0" applyFont="1" applyFill="1" applyBorder="1" applyAlignment="1">
      <alignment horizontal="center"/>
    </xf>
    <xf numFmtId="0" fontId="54" fillId="14" borderId="0" xfId="0" applyFont="1" applyFill="1" applyAlignment="1">
      <alignment horizontal="left"/>
    </xf>
    <xf numFmtId="0" fontId="54" fillId="14" borderId="53" xfId="0" applyFont="1" applyFill="1" applyBorder="1" applyAlignment="1">
      <alignment horizontal="left"/>
    </xf>
    <xf numFmtId="0" fontId="20" fillId="14" borderId="52" xfId="0" applyFont="1" applyFill="1" applyBorder="1" applyAlignment="1">
      <alignment horizontal="center"/>
    </xf>
    <xf numFmtId="0" fontId="20" fillId="14" borderId="23" xfId="0" applyFont="1" applyFill="1" applyBorder="1" applyAlignment="1">
      <alignment horizontal="center"/>
    </xf>
    <xf numFmtId="0" fontId="20" fillId="14" borderId="45" xfId="0" applyFont="1" applyFill="1" applyBorder="1" applyAlignment="1">
      <alignment horizontal="center"/>
    </xf>
    <xf numFmtId="0" fontId="2" fillId="14" borderId="0" xfId="0" applyFont="1" applyFill="1"/>
    <xf numFmtId="0" fontId="20" fillId="14" borderId="0" xfId="0" applyFont="1" applyFill="1" applyAlignment="1">
      <alignment horizontal="center"/>
    </xf>
    <xf numFmtId="0" fontId="2" fillId="14" borderId="8" xfId="0" applyFont="1" applyFill="1" applyBorder="1"/>
    <xf numFmtId="0" fontId="20" fillId="14" borderId="0" xfId="0" applyFont="1" applyFill="1"/>
    <xf numFmtId="0" fontId="20" fillId="14" borderId="7" xfId="0" applyFont="1" applyFill="1" applyBorder="1"/>
    <xf numFmtId="0" fontId="52" fillId="3" borderId="30" xfId="0" applyFont="1" applyFill="1" applyBorder="1" applyAlignment="1">
      <alignment horizontal="center"/>
    </xf>
    <xf numFmtId="0" fontId="34" fillId="3" borderId="54" xfId="0" applyFont="1" applyFill="1" applyBorder="1" applyAlignment="1">
      <alignment horizontal="left"/>
    </xf>
    <xf numFmtId="0" fontId="54" fillId="3" borderId="56" xfId="0" applyFont="1" applyFill="1" applyBorder="1" applyAlignment="1">
      <alignment horizontal="right"/>
    </xf>
    <xf numFmtId="0" fontId="54" fillId="3" borderId="57" xfId="0" applyFont="1" applyFill="1" applyBorder="1" applyAlignment="1">
      <alignment horizontal="right"/>
    </xf>
    <xf numFmtId="0" fontId="54" fillId="3" borderId="58" xfId="0" applyFont="1" applyFill="1" applyBorder="1" applyAlignment="1">
      <alignment horizontal="right"/>
    </xf>
    <xf numFmtId="0" fontId="38" fillId="3" borderId="0" xfId="0" applyFont="1" applyFill="1" applyAlignment="1">
      <alignment horizontal="center"/>
    </xf>
    <xf numFmtId="0" fontId="20" fillId="22" borderId="20" xfId="0" applyFont="1" applyFill="1" applyBorder="1" applyAlignment="1">
      <alignment horizontal="center"/>
    </xf>
    <xf numFmtId="0" fontId="20" fillId="22" borderId="40" xfId="0" applyFont="1" applyFill="1" applyBorder="1" applyAlignment="1">
      <alignment horizontal="center"/>
    </xf>
    <xf numFmtId="0" fontId="20" fillId="22" borderId="0" xfId="0" applyFont="1" applyFill="1" applyAlignment="1">
      <alignment horizontal="center"/>
    </xf>
    <xf numFmtId="0" fontId="19" fillId="22" borderId="40" xfId="0" applyFont="1" applyFill="1" applyBorder="1" applyAlignment="1">
      <alignment horizontal="center"/>
    </xf>
    <xf numFmtId="0" fontId="89" fillId="3" borderId="76" xfId="0" applyFont="1" applyFill="1" applyBorder="1" applyAlignment="1">
      <alignment horizontal="center" vertical="center"/>
    </xf>
    <xf numFmtId="0" fontId="36" fillId="3" borderId="0" xfId="0" applyFont="1" applyFill="1" applyAlignment="1">
      <alignment vertical="top"/>
    </xf>
    <xf numFmtId="0" fontId="81" fillId="3" borderId="0" xfId="0" applyFont="1" applyFill="1"/>
    <xf numFmtId="0" fontId="81" fillId="3" borderId="4" xfId="0" applyFont="1" applyFill="1" applyBorder="1"/>
    <xf numFmtId="0" fontId="36" fillId="3" borderId="5" xfId="0" applyFont="1" applyFill="1" applyBorder="1"/>
    <xf numFmtId="0" fontId="81" fillId="3" borderId="5" xfId="0" applyFont="1" applyFill="1" applyBorder="1"/>
    <xf numFmtId="0" fontId="36" fillId="3" borderId="6" xfId="0" applyFont="1" applyFill="1" applyBorder="1"/>
    <xf numFmtId="0" fontId="90" fillId="3" borderId="0" xfId="0" applyFont="1" applyFill="1" applyAlignment="1">
      <alignment horizontal="center"/>
    </xf>
    <xf numFmtId="0" fontId="36" fillId="3" borderId="77" xfId="0" applyFont="1" applyFill="1" applyBorder="1"/>
    <xf numFmtId="0" fontId="90" fillId="3" borderId="77" xfId="0" applyFont="1" applyFill="1" applyBorder="1" applyAlignment="1">
      <alignment horizontal="center"/>
    </xf>
    <xf numFmtId="0" fontId="52" fillId="3" borderId="29" xfId="0" applyFont="1" applyFill="1" applyBorder="1"/>
    <xf numFmtId="0" fontId="52" fillId="3" borderId="9" xfId="0" applyFont="1" applyFill="1" applyBorder="1"/>
    <xf numFmtId="0" fontId="52" fillId="3" borderId="30" xfId="0" applyFont="1" applyFill="1" applyBorder="1"/>
    <xf numFmtId="0" fontId="41" fillId="3" borderId="0" xfId="0" applyFont="1" applyFill="1" applyAlignment="1">
      <alignment horizontal="center"/>
    </xf>
    <xf numFmtId="0" fontId="69" fillId="3" borderId="4" xfId="0" applyFont="1" applyFill="1" applyBorder="1" applyAlignment="1">
      <alignment horizontal="center" vertical="center"/>
    </xf>
    <xf numFmtId="0" fontId="69" fillId="3" borderId="7" xfId="0" applyFont="1" applyFill="1" applyBorder="1" applyAlignment="1">
      <alignment horizontal="center" vertical="center"/>
    </xf>
    <xf numFmtId="0" fontId="69" fillId="3" borderId="6" xfId="0" applyFont="1" applyFill="1" applyBorder="1" applyAlignment="1">
      <alignment horizontal="center" vertical="center"/>
    </xf>
    <xf numFmtId="0" fontId="69" fillId="3" borderId="8" xfId="0" applyFont="1" applyFill="1" applyBorder="1" applyAlignment="1">
      <alignment horizontal="center" vertical="center"/>
    </xf>
    <xf numFmtId="0" fontId="18" fillId="3" borderId="29" xfId="0" applyFont="1" applyFill="1" applyBorder="1" applyAlignment="1">
      <alignment horizontal="center"/>
    </xf>
    <xf numFmtId="0" fontId="18" fillId="3" borderId="9" xfId="0" applyFont="1" applyFill="1" applyBorder="1" applyAlignment="1">
      <alignment horizontal="center"/>
    </xf>
    <xf numFmtId="0" fontId="18" fillId="3" borderId="30" xfId="0" applyFont="1" applyFill="1" applyBorder="1" applyAlignment="1">
      <alignment horizontal="center"/>
    </xf>
    <xf numFmtId="0" fontId="18" fillId="3" borderId="31" xfId="0" applyFont="1" applyFill="1" applyBorder="1" applyAlignment="1">
      <alignment horizontal="center"/>
    </xf>
    <xf numFmtId="0" fontId="18" fillId="3" borderId="32" xfId="0" applyFont="1" applyFill="1" applyBorder="1" applyAlignment="1">
      <alignment horizontal="center"/>
    </xf>
    <xf numFmtId="0" fontId="18" fillId="3" borderId="33" xfId="0" applyFont="1" applyFill="1" applyBorder="1" applyAlignment="1">
      <alignment horizontal="center"/>
    </xf>
    <xf numFmtId="0" fontId="23" fillId="3" borderId="0" xfId="0" applyFont="1" applyFill="1" applyAlignment="1">
      <alignment horizontal="center"/>
    </xf>
    <xf numFmtId="0" fontId="88" fillId="21" borderId="4" xfId="0" applyFont="1" applyFill="1" applyBorder="1" applyAlignment="1">
      <alignment horizontal="center" vertical="center"/>
    </xf>
    <xf numFmtId="0" fontId="88" fillId="21" borderId="5" xfId="0" applyFont="1" applyFill="1" applyBorder="1" applyAlignment="1">
      <alignment horizontal="center" vertical="center"/>
    </xf>
    <xf numFmtId="0" fontId="88" fillId="21" borderId="6" xfId="0" applyFont="1" applyFill="1" applyBorder="1" applyAlignment="1">
      <alignment horizontal="center" vertical="center"/>
    </xf>
    <xf numFmtId="0" fontId="18" fillId="3" borderId="26" xfId="0" applyFont="1" applyFill="1" applyBorder="1" applyAlignment="1">
      <alignment horizontal="center"/>
    </xf>
    <xf numFmtId="0" fontId="18" fillId="3" borderId="27" xfId="0" applyFont="1" applyFill="1" applyBorder="1" applyAlignment="1">
      <alignment horizontal="center"/>
    </xf>
    <xf numFmtId="0" fontId="18" fillId="3" borderId="28" xfId="0" applyFont="1" applyFill="1" applyBorder="1" applyAlignment="1">
      <alignment horizontal="center"/>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17" fillId="3" borderId="23" xfId="0" applyFont="1" applyFill="1" applyBorder="1" applyAlignment="1">
      <alignment horizontal="center"/>
    </xf>
    <xf numFmtId="0" fontId="17" fillId="3" borderId="24" xfId="0" applyFont="1" applyFill="1" applyBorder="1" applyAlignment="1">
      <alignment horizontal="center"/>
    </xf>
    <xf numFmtId="0" fontId="88" fillId="8" borderId="4" xfId="0" applyFont="1" applyFill="1" applyBorder="1" applyAlignment="1">
      <alignment horizontal="center" vertical="center"/>
    </xf>
    <xf numFmtId="0" fontId="88" fillId="8" borderId="5" xfId="0" applyFont="1" applyFill="1" applyBorder="1" applyAlignment="1">
      <alignment horizontal="center" vertical="center"/>
    </xf>
    <xf numFmtId="0" fontId="88" fillId="8" borderId="6" xfId="0" applyFont="1" applyFill="1" applyBorder="1" applyAlignment="1">
      <alignment horizontal="center" vertical="center"/>
    </xf>
    <xf numFmtId="0" fontId="57" fillId="3" borderId="66" xfId="0" applyFont="1" applyFill="1" applyBorder="1" applyAlignment="1">
      <alignment horizontal="center"/>
    </xf>
    <xf numFmtId="0" fontId="57" fillId="3" borderId="0" xfId="0" applyFont="1" applyFill="1" applyAlignment="1">
      <alignment horizontal="center"/>
    </xf>
    <xf numFmtId="0" fontId="57" fillId="3" borderId="67" xfId="0" applyFont="1" applyFill="1" applyBorder="1" applyAlignment="1">
      <alignment horizontal="center"/>
    </xf>
    <xf numFmtId="16" fontId="56" fillId="3" borderId="60" xfId="0" applyNumberFormat="1" applyFont="1" applyFill="1" applyBorder="1" applyAlignment="1">
      <alignment horizontal="center"/>
    </xf>
    <xf numFmtId="0" fontId="56" fillId="3" borderId="61" xfId="0" applyFont="1" applyFill="1" applyBorder="1" applyAlignment="1">
      <alignment horizontal="center"/>
    </xf>
    <xf numFmtId="0" fontId="56" fillId="3" borderId="62" xfId="0" applyFont="1" applyFill="1" applyBorder="1" applyAlignment="1">
      <alignment horizontal="center"/>
    </xf>
    <xf numFmtId="0" fontId="57" fillId="3" borderId="63" xfId="0" applyFont="1" applyFill="1" applyBorder="1" applyAlignment="1">
      <alignment horizontal="center"/>
    </xf>
    <xf numFmtId="0" fontId="57" fillId="3" borderId="64" xfId="0" applyFont="1" applyFill="1" applyBorder="1" applyAlignment="1">
      <alignment horizontal="center"/>
    </xf>
    <xf numFmtId="0" fontId="57" fillId="3" borderId="65" xfId="0" applyFont="1" applyFill="1" applyBorder="1" applyAlignment="1">
      <alignment horizontal="center"/>
    </xf>
    <xf numFmtId="0" fontId="57" fillId="3" borderId="68" xfId="0" applyFont="1" applyFill="1" applyBorder="1" applyAlignment="1">
      <alignment horizontal="center"/>
    </xf>
    <xf numFmtId="0" fontId="57" fillId="3" borderId="69" xfId="0" applyFont="1" applyFill="1" applyBorder="1" applyAlignment="1">
      <alignment horizontal="center"/>
    </xf>
    <xf numFmtId="0" fontId="57" fillId="3" borderId="70" xfId="0" applyFont="1" applyFill="1" applyBorder="1" applyAlignment="1">
      <alignment horizontal="center"/>
    </xf>
    <xf numFmtId="0" fontId="19" fillId="3" borderId="7" xfId="0" applyFont="1" applyFill="1" applyBorder="1" applyAlignment="1">
      <alignment horizontal="center"/>
    </xf>
    <xf numFmtId="0" fontId="19" fillId="3" borderId="0" xfId="0" applyFont="1" applyFill="1" applyAlignment="1">
      <alignment horizontal="center"/>
    </xf>
    <xf numFmtId="0" fontId="19" fillId="3" borderId="8" xfId="0" applyFont="1" applyFill="1" applyBorder="1" applyAlignment="1">
      <alignment horizontal="center"/>
    </xf>
    <xf numFmtId="0" fontId="19" fillId="0" borderId="0" xfId="0" applyFont="1" applyAlignment="1">
      <alignment horizontal="center"/>
    </xf>
    <xf numFmtId="0" fontId="20" fillId="14" borderId="0" xfId="0" applyFont="1" applyFill="1" applyAlignment="1">
      <alignment horizontal="center"/>
    </xf>
    <xf numFmtId="0" fontId="20" fillId="14" borderId="4" xfId="0" applyFont="1" applyFill="1" applyBorder="1" applyAlignment="1">
      <alignment horizontal="center"/>
    </xf>
    <xf numFmtId="0" fontId="20" fillId="14" borderId="5" xfId="0" applyFont="1" applyFill="1" applyBorder="1" applyAlignment="1">
      <alignment horizontal="center"/>
    </xf>
    <xf numFmtId="0" fontId="20" fillId="14" borderId="6" xfId="0" applyFont="1" applyFill="1" applyBorder="1" applyAlignment="1">
      <alignment horizontal="center"/>
    </xf>
    <xf numFmtId="0" fontId="20" fillId="14" borderId="7" xfId="0" applyFont="1" applyFill="1" applyBorder="1" applyAlignment="1">
      <alignment horizontal="center"/>
    </xf>
    <xf numFmtId="2" fontId="19" fillId="3" borderId="0" xfId="0" applyNumberFormat="1" applyFont="1" applyFill="1" applyAlignment="1">
      <alignment horizontal="center"/>
    </xf>
    <xf numFmtId="0" fontId="39" fillId="8" borderId="23" xfId="0" applyFont="1" applyFill="1" applyBorder="1" applyAlignment="1">
      <alignment horizontal="center"/>
    </xf>
    <xf numFmtId="0" fontId="39" fillId="8" borderId="25" xfId="0" applyFont="1" applyFill="1" applyBorder="1" applyAlignment="1">
      <alignment horizontal="center"/>
    </xf>
    <xf numFmtId="0" fontId="82" fillId="5" borderId="23" xfId="0" applyFont="1" applyFill="1" applyBorder="1" applyAlignment="1">
      <alignment horizontal="center"/>
    </xf>
    <xf numFmtId="0" fontId="82" fillId="5" borderId="25" xfId="0" applyFont="1" applyFill="1" applyBorder="1" applyAlignment="1">
      <alignment horizontal="center"/>
    </xf>
    <xf numFmtId="164" fontId="50" fillId="3" borderId="26" xfId="0" applyNumberFormat="1" applyFont="1" applyFill="1" applyBorder="1" applyAlignment="1">
      <alignment horizontal="center"/>
    </xf>
    <xf numFmtId="164" fontId="51" fillId="3" borderId="27" xfId="0" applyNumberFormat="1" applyFont="1" applyFill="1" applyBorder="1" applyAlignment="1">
      <alignment horizontal="center"/>
    </xf>
    <xf numFmtId="164" fontId="51" fillId="3" borderId="28" xfId="0" applyNumberFormat="1" applyFont="1" applyFill="1" applyBorder="1" applyAlignment="1">
      <alignment horizontal="center"/>
    </xf>
    <xf numFmtId="164" fontId="50" fillId="3" borderId="29" xfId="0" applyNumberFormat="1" applyFont="1" applyFill="1" applyBorder="1" applyAlignment="1">
      <alignment horizontal="center"/>
    </xf>
    <xf numFmtId="164" fontId="51" fillId="3" borderId="9" xfId="0" applyNumberFormat="1" applyFont="1" applyFill="1" applyBorder="1" applyAlignment="1">
      <alignment horizontal="center"/>
    </xf>
    <xf numFmtId="164" fontId="51" fillId="3" borderId="30" xfId="0" applyNumberFormat="1" applyFont="1" applyFill="1" applyBorder="1" applyAlignment="1">
      <alignment horizontal="center"/>
    </xf>
    <xf numFmtId="164" fontId="50" fillId="3" borderId="9" xfId="0" applyNumberFormat="1" applyFont="1" applyFill="1" applyBorder="1" applyAlignment="1">
      <alignment horizontal="center"/>
    </xf>
    <xf numFmtId="164" fontId="50" fillId="3" borderId="30" xfId="0" applyNumberFormat="1" applyFont="1" applyFill="1" applyBorder="1" applyAlignment="1">
      <alignment horizontal="center"/>
    </xf>
    <xf numFmtId="164" fontId="46" fillId="3" borderId="29" xfId="0" applyNumberFormat="1" applyFont="1" applyFill="1" applyBorder="1" applyAlignment="1">
      <alignment horizontal="center"/>
    </xf>
    <xf numFmtId="164" fontId="46" fillId="3" borderId="9" xfId="0" applyNumberFormat="1" applyFont="1" applyFill="1" applyBorder="1" applyAlignment="1">
      <alignment horizontal="center"/>
    </xf>
    <xf numFmtId="164" fontId="46" fillId="3" borderId="30" xfId="0" applyNumberFormat="1" applyFont="1" applyFill="1" applyBorder="1" applyAlignment="1">
      <alignment horizontal="center"/>
    </xf>
    <xf numFmtId="164" fontId="47" fillId="3" borderId="9" xfId="0" applyNumberFormat="1" applyFont="1" applyFill="1" applyBorder="1" applyAlignment="1">
      <alignment horizontal="center"/>
    </xf>
    <xf numFmtId="164" fontId="47" fillId="3" borderId="30" xfId="0" applyNumberFormat="1" applyFont="1" applyFill="1" applyBorder="1" applyAlignment="1">
      <alignment horizontal="center"/>
    </xf>
    <xf numFmtId="0" fontId="49" fillId="3" borderId="29" xfId="0" applyFont="1" applyFill="1" applyBorder="1" applyAlignment="1">
      <alignment horizontal="center" vertical="center" wrapText="1"/>
    </xf>
    <xf numFmtId="0" fontId="49" fillId="3" borderId="9" xfId="0" applyFont="1" applyFill="1" applyBorder="1" applyAlignment="1">
      <alignment horizontal="center" vertical="center"/>
    </xf>
    <xf numFmtId="0" fontId="49" fillId="3" borderId="30" xfId="0" applyFont="1" applyFill="1" applyBorder="1" applyAlignment="1">
      <alignment horizontal="center" vertical="center"/>
    </xf>
    <xf numFmtId="0" fontId="49" fillId="3" borderId="29" xfId="0" applyFont="1" applyFill="1" applyBorder="1" applyAlignment="1">
      <alignment horizontal="center" vertical="center"/>
    </xf>
    <xf numFmtId="44" fontId="67" fillId="3" borderId="0" xfId="3" applyFont="1" applyFill="1" applyAlignment="1">
      <alignment horizontal="center"/>
    </xf>
    <xf numFmtId="0" fontId="59" fillId="3" borderId="13" xfId="6" applyFont="1" applyFill="1" applyBorder="1" applyAlignment="1">
      <alignment horizontal="center" vertical="center"/>
    </xf>
    <xf numFmtId="0" fontId="59" fillId="3" borderId="14" xfId="6" applyFont="1" applyFill="1" applyBorder="1" applyAlignment="1">
      <alignment horizontal="center" vertical="center"/>
    </xf>
    <xf numFmtId="0" fontId="59" fillId="3" borderId="15" xfId="6" applyFont="1" applyFill="1" applyBorder="1" applyAlignment="1">
      <alignment horizontal="center" vertical="center"/>
    </xf>
    <xf numFmtId="0" fontId="59" fillId="3" borderId="16" xfId="6" applyFont="1" applyFill="1" applyBorder="1" applyAlignment="1">
      <alignment horizontal="center" vertical="center"/>
    </xf>
    <xf numFmtId="0" fontId="59" fillId="3" borderId="0" xfId="6" applyFont="1" applyFill="1" applyAlignment="1">
      <alignment horizontal="center" vertical="center"/>
    </xf>
    <xf numFmtId="0" fontId="59" fillId="3" borderId="17" xfId="6" applyFont="1" applyFill="1" applyBorder="1" applyAlignment="1">
      <alignment horizontal="center" vertical="center"/>
    </xf>
    <xf numFmtId="0" fontId="62" fillId="3" borderId="16" xfId="6" applyFont="1" applyFill="1" applyBorder="1" applyAlignment="1">
      <alignment horizontal="center" vertical="center"/>
    </xf>
    <xf numFmtId="0" fontId="62" fillId="3" borderId="0" xfId="6" applyFont="1" applyFill="1" applyAlignment="1">
      <alignment horizontal="center" vertical="center"/>
    </xf>
    <xf numFmtId="0" fontId="62" fillId="3" borderId="17" xfId="6" applyFont="1" applyFill="1" applyBorder="1" applyAlignment="1">
      <alignment horizontal="center" vertical="center"/>
    </xf>
    <xf numFmtId="0" fontId="59" fillId="3" borderId="13" xfId="6" applyFont="1" applyFill="1" applyBorder="1" applyAlignment="1">
      <alignment horizontal="center"/>
    </xf>
    <xf numFmtId="0" fontId="59" fillId="3" borderId="14" xfId="6" applyFont="1" applyFill="1" applyBorder="1" applyAlignment="1">
      <alignment horizontal="center"/>
    </xf>
    <xf numFmtId="0" fontId="59" fillId="3" borderId="15" xfId="6" applyFont="1" applyFill="1" applyBorder="1" applyAlignment="1">
      <alignment horizontal="center"/>
    </xf>
    <xf numFmtId="0" fontId="68" fillId="3" borderId="0" xfId="0" applyFont="1" applyFill="1" applyAlignment="1">
      <alignment horizontal="center"/>
    </xf>
    <xf numFmtId="0" fontId="6" fillId="3" borderId="71" xfId="0" applyFont="1" applyFill="1" applyBorder="1" applyAlignment="1">
      <alignment horizontal="center" vertical="center"/>
    </xf>
    <xf numFmtId="0" fontId="6" fillId="3" borderId="72" xfId="0" applyFont="1" applyFill="1" applyBorder="1" applyAlignment="1">
      <alignment horizontal="center" vertical="center"/>
    </xf>
    <xf numFmtId="164" fontId="46" fillId="3" borderId="26" xfId="0" applyNumberFormat="1" applyFont="1" applyFill="1" applyBorder="1" applyAlignment="1">
      <alignment horizontal="center"/>
    </xf>
    <xf numFmtId="164" fontId="47" fillId="3" borderId="27" xfId="0" applyNumberFormat="1" applyFont="1" applyFill="1" applyBorder="1" applyAlignment="1">
      <alignment horizontal="center"/>
    </xf>
    <xf numFmtId="164" fontId="47" fillId="3" borderId="28" xfId="0" applyNumberFormat="1" applyFont="1" applyFill="1" applyBorder="1" applyAlignment="1">
      <alignment horizontal="center"/>
    </xf>
    <xf numFmtId="0" fontId="38" fillId="3" borderId="0" xfId="0" applyFont="1" applyFill="1" applyBorder="1" applyAlignment="1">
      <alignment horizontal="center"/>
    </xf>
    <xf numFmtId="0" fontId="20" fillId="3" borderId="0" xfId="0" applyFont="1" applyFill="1" applyBorder="1" applyAlignment="1">
      <alignment horizontal="center"/>
    </xf>
    <xf numFmtId="0" fontId="19" fillId="3" borderId="0" xfId="0" applyFont="1" applyFill="1" applyBorder="1" applyAlignment="1">
      <alignment horizontal="center"/>
    </xf>
    <xf numFmtId="0" fontId="20" fillId="22" borderId="0" xfId="0" applyFont="1" applyFill="1" applyBorder="1" applyAlignment="1">
      <alignment horizontal="center"/>
    </xf>
    <xf numFmtId="0" fontId="19" fillId="22" borderId="20" xfId="0" applyFont="1" applyFill="1" applyBorder="1" applyAlignment="1">
      <alignment horizontal="center"/>
    </xf>
    <xf numFmtId="0" fontId="19" fillId="22" borderId="0" xfId="0" applyFont="1" applyFill="1" applyBorder="1" applyAlignment="1">
      <alignment horizontal="center"/>
    </xf>
  </cellXfs>
  <cellStyles count="9">
    <cellStyle name="Comma" xfId="1" builtinId="3"/>
    <cellStyle name="Comma 2" xfId="2" xr:uid="{00000000-0005-0000-0000-000001000000}"/>
    <cellStyle name="Currency" xfId="3" builtinId="4"/>
    <cellStyle name="Hyperlink 2" xfId="8" xr:uid="{FEEA6CE1-68EE-49A5-B0A4-D029093FC0EE}"/>
    <cellStyle name="Normal" xfId="0" builtinId="0"/>
    <cellStyle name="Normal 2" xfId="4" xr:uid="{00000000-0005-0000-0000-000005000000}"/>
    <cellStyle name="Normal 3" xfId="5" xr:uid="{00000000-0005-0000-0000-000006000000}"/>
    <cellStyle name="Normal 3 2" xfId="7" xr:uid="{92853E1D-FA03-4892-9E71-57CCBC5CDB15}"/>
    <cellStyle name="Normal 4" xfId="6" xr:uid="{00000000-0005-0000-0000-000007000000}"/>
  </cellStyles>
  <dxfs count="291">
    <dxf>
      <font>
        <color theme="1"/>
      </font>
      <fill>
        <patternFill>
          <bgColor rgb="FF00B0F0"/>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
      <font>
        <color theme="1"/>
      </font>
      <fill>
        <patternFill>
          <bgColor rgb="FF00B0F0"/>
        </patternFill>
      </fill>
    </dxf>
    <dxf>
      <font>
        <b/>
        <i/>
        <color rgb="FF0000FF"/>
      </font>
    </dxf>
    <dxf>
      <font>
        <b/>
        <i/>
        <color rgb="FF0000FF"/>
      </font>
    </dxf>
    <dxf>
      <font>
        <b/>
        <i/>
        <color rgb="FF0000FF"/>
      </font>
    </dxf>
    <dxf>
      <font>
        <b/>
        <i/>
        <color rgb="FF0000FF"/>
      </font>
    </dxf>
    <dxf>
      <font>
        <b/>
        <i/>
        <color rgb="FF0000FF"/>
      </font>
    </dxf>
    <dxf>
      <font>
        <b/>
        <i/>
        <color rgb="FF0000FF"/>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b/>
        <i/>
        <color rgb="FF0000FF"/>
      </font>
    </dxf>
    <dxf>
      <font>
        <b/>
        <i/>
        <color rgb="FF0000FF"/>
      </font>
    </dxf>
    <dxf>
      <font>
        <b/>
        <i/>
        <color rgb="FF0000FF"/>
      </font>
    </dxf>
    <dxf>
      <font>
        <b/>
        <i/>
        <color rgb="FF0000FF"/>
      </font>
    </dxf>
    <dxf>
      <font>
        <b/>
        <i/>
        <color rgb="FF0000FF"/>
      </font>
    </dxf>
    <dxf>
      <font>
        <b/>
        <i/>
        <color rgb="FF0000FF"/>
      </font>
    </dxf>
  </dxfs>
  <tableStyles count="0" defaultTableStyle="TableStyleMedium9" defaultPivotStyle="PivotStyleLight16"/>
  <colors>
    <mruColors>
      <color rgb="FF57BBFF"/>
      <color rgb="FFFF5050"/>
      <color rgb="FF33CCFF"/>
      <color rgb="FF33CC33"/>
      <color rgb="FF66CCFF"/>
      <color rgb="FFF27900"/>
      <color rgb="FF990000"/>
      <color rgb="FFCCCC00"/>
      <color rgb="FF66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8.xml.rels><?xml version="1.0" encoding="UTF-8" standalone="yes"?>
<Relationships xmlns="http://schemas.openxmlformats.org/package/2006/relationships"><Relationship Id="rId8" Type="http://schemas.openxmlformats.org/officeDocument/2006/relationships/hyperlink" Target="mailto:michaelmiccichi@gmail.com" TargetMode="External"/><Relationship Id="rId13" Type="http://schemas.openxmlformats.org/officeDocument/2006/relationships/printerSettings" Target="../printerSettings/printerSettings11.bin"/><Relationship Id="rId3" Type="http://schemas.openxmlformats.org/officeDocument/2006/relationships/hyperlink" Target="mailto:bowlingman427@yahoo.com" TargetMode="External"/><Relationship Id="rId7" Type="http://schemas.openxmlformats.org/officeDocument/2006/relationships/hyperlink" Target="mailto:iceman111089@yahoo.com" TargetMode="External"/><Relationship Id="rId12" Type="http://schemas.openxmlformats.org/officeDocument/2006/relationships/hyperlink" Target="mailto:metaldream84@gmail.com" TargetMode="External"/><Relationship Id="rId2" Type="http://schemas.openxmlformats.org/officeDocument/2006/relationships/hyperlink" Target="mailto:ppenney420@yahoo.com" TargetMode="External"/><Relationship Id="rId1" Type="http://schemas.openxmlformats.org/officeDocument/2006/relationships/hyperlink" Target="mailto:chriscaz2582@gmail.com" TargetMode="External"/><Relationship Id="rId6" Type="http://schemas.openxmlformats.org/officeDocument/2006/relationships/hyperlink" Target="mailto:RPLimone@comcast.net" TargetMode="External"/><Relationship Id="rId11" Type="http://schemas.openxmlformats.org/officeDocument/2006/relationships/hyperlink" Target="mailto:justin.scali84@gmail.com" TargetMode="External"/><Relationship Id="rId5" Type="http://schemas.openxmlformats.org/officeDocument/2006/relationships/hyperlink" Target="mailto:luckystrikedave@yahoo.com" TargetMode="External"/><Relationship Id="rId10" Type="http://schemas.openxmlformats.org/officeDocument/2006/relationships/hyperlink" Target="mailto:nzuffelato@yahoo.com" TargetMode="External"/><Relationship Id="rId4" Type="http://schemas.openxmlformats.org/officeDocument/2006/relationships/hyperlink" Target="mailto:mahkypinz@gmail.com" TargetMode="External"/><Relationship Id="rId9" Type="http://schemas.openxmlformats.org/officeDocument/2006/relationships/hyperlink" Target="mailto:zap823@outlook.com"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9"/>
  <sheetViews>
    <sheetView zoomScale="80" zoomScaleNormal="80" zoomScaleSheetLayoutView="80" workbookViewId="0">
      <selection activeCell="F15" sqref="F15"/>
    </sheetView>
  </sheetViews>
  <sheetFormatPr defaultColWidth="9.140625" defaultRowHeight="15"/>
  <cols>
    <col min="1" max="1" width="5.42578125" style="4" customWidth="1"/>
    <col min="2" max="2" width="24.28515625" style="4" customWidth="1"/>
    <col min="3" max="4" width="8.140625" style="4" customWidth="1"/>
    <col min="5" max="5" width="9.140625" style="4" customWidth="1"/>
    <col min="6" max="6" width="6.42578125" style="4" customWidth="1"/>
    <col min="7" max="8" width="9.7109375" style="4" bestFit="1" customWidth="1"/>
    <col min="9" max="9" width="8.85546875" style="4" customWidth="1"/>
    <col min="10" max="10" width="9.7109375" style="4" bestFit="1" customWidth="1"/>
    <col min="11" max="13" width="13.5703125" style="8" customWidth="1"/>
    <col min="14" max="14" width="22.140625" style="4" customWidth="1"/>
    <col min="15" max="15" width="10.140625" style="4" customWidth="1"/>
    <col min="16" max="16" width="11" style="4" customWidth="1"/>
    <col min="17" max="16384" width="9.140625" style="4"/>
  </cols>
  <sheetData>
    <row r="1" spans="1:16" ht="30.75" thickBot="1">
      <c r="A1" s="354" t="s">
        <v>141</v>
      </c>
      <c r="B1" s="354"/>
      <c r="C1" s="354"/>
      <c r="D1" s="354"/>
      <c r="E1" s="354"/>
      <c r="F1" s="354"/>
      <c r="G1" s="354"/>
      <c r="H1" s="354"/>
      <c r="I1" s="354"/>
      <c r="J1" s="354"/>
      <c r="K1" s="110"/>
    </row>
    <row r="2" spans="1:16" ht="19.5">
      <c r="A2" s="88" t="s">
        <v>44</v>
      </c>
      <c r="B2" s="88" t="s">
        <v>45</v>
      </c>
      <c r="C2" s="88" t="s">
        <v>46</v>
      </c>
      <c r="D2" s="88" t="s">
        <v>47</v>
      </c>
      <c r="E2" s="88" t="s">
        <v>48</v>
      </c>
      <c r="F2" s="88" t="s">
        <v>49</v>
      </c>
      <c r="G2" s="88" t="s">
        <v>51</v>
      </c>
      <c r="H2" s="88" t="s">
        <v>50</v>
      </c>
      <c r="I2" s="88" t="s">
        <v>38</v>
      </c>
      <c r="J2" s="88" t="s">
        <v>52</v>
      </c>
      <c r="K2" s="111"/>
      <c r="L2" s="111"/>
      <c r="M2" s="10"/>
      <c r="N2" s="195" t="s">
        <v>30</v>
      </c>
      <c r="O2" s="94" t="s">
        <v>63</v>
      </c>
    </row>
    <row r="3" spans="1:16" ht="18">
      <c r="A3" s="43">
        <v>1</v>
      </c>
      <c r="B3" s="45" t="str">
        <f>Points!C7</f>
        <v>Exeter</v>
      </c>
      <c r="C3" s="15">
        <f>Points!A7</f>
        <v>96</v>
      </c>
      <c r="D3" s="15">
        <f>Points!B7</f>
        <v>24</v>
      </c>
      <c r="E3" s="16">
        <f>C3/(SUM(C3:D3))</f>
        <v>0.8</v>
      </c>
      <c r="F3" s="18" t="s">
        <v>326</v>
      </c>
      <c r="G3" s="15">
        <f>Weekly!B5</f>
        <v>698</v>
      </c>
      <c r="H3" s="15">
        <f>Weekly!C5</f>
        <v>1880</v>
      </c>
      <c r="I3" s="17">
        <f>Weekly!E5</f>
        <v>595.02222222222224</v>
      </c>
      <c r="J3" s="15">
        <f>Weekly!A5</f>
        <v>26776</v>
      </c>
      <c r="K3" s="111"/>
      <c r="L3" s="111"/>
      <c r="M3" s="10"/>
      <c r="N3" s="249" t="str">
        <f>Highs!A2</f>
        <v>Danny Harris</v>
      </c>
      <c r="O3" s="250">
        <f>Highs!B2</f>
        <v>189</v>
      </c>
    </row>
    <row r="4" spans="1:16" ht="18">
      <c r="A4" s="43">
        <v>2</v>
      </c>
      <c r="B4" s="45" t="str">
        <f>Points!C10</f>
        <v>Central 3</v>
      </c>
      <c r="C4" s="15">
        <f>Points!A10</f>
        <v>95</v>
      </c>
      <c r="D4" s="15">
        <f>Points!B10</f>
        <v>25</v>
      </c>
      <c r="E4" s="16">
        <f>C4/(SUM(C4:D4))</f>
        <v>0.79166666666666663</v>
      </c>
      <c r="F4" s="18">
        <v>1</v>
      </c>
      <c r="G4" s="15">
        <f>Weekly!B8</f>
        <v>686</v>
      </c>
      <c r="H4" s="15">
        <f>Weekly!C8</f>
        <v>1947</v>
      </c>
      <c r="I4" s="17">
        <f>Weekly!E8</f>
        <v>596.93333333333328</v>
      </c>
      <c r="J4" s="15">
        <f>Weekly!A8</f>
        <v>26862</v>
      </c>
      <c r="K4" s="111"/>
      <c r="L4" s="111"/>
      <c r="M4" s="10"/>
      <c r="N4" s="249" t="str">
        <f>Highs!A3</f>
        <v>Ryan Southall</v>
      </c>
      <c r="O4" s="250">
        <f>Highs!B3</f>
        <v>166</v>
      </c>
      <c r="P4" s="97"/>
    </row>
    <row r="5" spans="1:16" ht="18">
      <c r="A5" s="43">
        <v>3</v>
      </c>
      <c r="B5" s="45" t="str">
        <f>Points!C14</f>
        <v>Academy 2</v>
      </c>
      <c r="C5" s="15">
        <f>Points!A14</f>
        <v>81</v>
      </c>
      <c r="D5" s="15">
        <f>Points!B14</f>
        <v>39</v>
      </c>
      <c r="E5" s="16">
        <f>C5/(SUM(C5:D5))</f>
        <v>0.67500000000000004</v>
      </c>
      <c r="F5" s="18">
        <v>15</v>
      </c>
      <c r="G5" s="15">
        <f>Weekly!B12</f>
        <v>668</v>
      </c>
      <c r="H5" s="15">
        <f>Weekly!C12</f>
        <v>1874</v>
      </c>
      <c r="I5" s="17">
        <f>Weekly!E12</f>
        <v>579.62222222222226</v>
      </c>
      <c r="J5" s="15">
        <f>Weekly!A12</f>
        <v>26083</v>
      </c>
      <c r="K5" s="111"/>
      <c r="L5" s="111"/>
      <c r="M5" s="10"/>
      <c r="N5" s="249" t="str">
        <f>Highs!A4</f>
        <v>Scott Lapierre</v>
      </c>
      <c r="O5" s="250">
        <f>Highs!B4</f>
        <v>162</v>
      </c>
    </row>
    <row r="6" spans="1:16" ht="18">
      <c r="A6" s="43">
        <v>4</v>
      </c>
      <c r="B6" s="45" t="str">
        <f>Points!C8</f>
        <v>Hingham</v>
      </c>
      <c r="C6" s="15">
        <f>Points!A8</f>
        <v>70</v>
      </c>
      <c r="D6" s="15">
        <f>Points!B8</f>
        <v>50</v>
      </c>
      <c r="E6" s="16">
        <f>C6/(SUM(C6:D6))</f>
        <v>0.58333333333333337</v>
      </c>
      <c r="F6" s="18">
        <v>26</v>
      </c>
      <c r="G6" s="15">
        <f>Weekly!B6</f>
        <v>644</v>
      </c>
      <c r="H6" s="15">
        <f>Weekly!C6</f>
        <v>1840</v>
      </c>
      <c r="I6" s="17">
        <f>Weekly!E6</f>
        <v>575.11111111111109</v>
      </c>
      <c r="J6" s="15">
        <f>Weekly!A6</f>
        <v>25880</v>
      </c>
      <c r="K6" s="111"/>
      <c r="L6" s="111"/>
      <c r="M6" s="10"/>
      <c r="N6" s="249" t="str">
        <f>Highs!A5</f>
        <v>JJ Tourigny</v>
      </c>
      <c r="O6" s="250">
        <f>Highs!B5</f>
        <v>161</v>
      </c>
    </row>
    <row r="7" spans="1:16" ht="18">
      <c r="A7" s="43">
        <v>5</v>
      </c>
      <c r="B7" s="45" t="str">
        <f>Points!C4</f>
        <v>Central 1</v>
      </c>
      <c r="C7" s="15">
        <f>Points!A4</f>
        <v>59</v>
      </c>
      <c r="D7" s="15">
        <f>Points!B4</f>
        <v>61</v>
      </c>
      <c r="E7" s="16">
        <f>C7/(SUM(C7:D7))</f>
        <v>0.49166666666666664</v>
      </c>
      <c r="F7" s="18">
        <v>37</v>
      </c>
      <c r="G7" s="15">
        <f>Weekly!B2</f>
        <v>647</v>
      </c>
      <c r="H7" s="15">
        <f>Weekly!C2</f>
        <v>1815</v>
      </c>
      <c r="I7" s="17">
        <f>Weekly!E2</f>
        <v>563.06666666666672</v>
      </c>
      <c r="J7" s="15">
        <f>Weekly!A2</f>
        <v>25338</v>
      </c>
      <c r="K7" s="196"/>
      <c r="L7" s="196"/>
      <c r="M7" s="20"/>
      <c r="N7" s="249" t="str">
        <f>Highs!A6</f>
        <v>Cory Aleci</v>
      </c>
      <c r="O7" s="250">
        <f>Highs!B6</f>
        <v>161</v>
      </c>
      <c r="P7" s="97"/>
    </row>
    <row r="8" spans="1:16" ht="18">
      <c r="A8" s="43">
        <v>6</v>
      </c>
      <c r="B8" s="45" t="str">
        <f>Points!C6</f>
        <v>Metro</v>
      </c>
      <c r="C8" s="15">
        <f>Points!A6</f>
        <v>58</v>
      </c>
      <c r="D8" s="15">
        <f>Points!B6</f>
        <v>62</v>
      </c>
      <c r="E8" s="16">
        <f>C8/(SUM(C8:D8))</f>
        <v>0.48333333333333334</v>
      </c>
      <c r="F8" s="18">
        <v>38</v>
      </c>
      <c r="G8" s="15">
        <f>Weekly!B4</f>
        <v>630</v>
      </c>
      <c r="H8" s="15">
        <f>Weekly!C4</f>
        <v>1819</v>
      </c>
      <c r="I8" s="17">
        <f>Weekly!E4</f>
        <v>577.44444444444446</v>
      </c>
      <c r="J8" s="15">
        <f>Weekly!A4</f>
        <v>25985</v>
      </c>
      <c r="K8" s="196"/>
      <c r="L8" s="196"/>
      <c r="M8" s="20"/>
      <c r="N8" s="249" t="str">
        <f>Highs!A7</f>
        <v>Keith Beaupre</v>
      </c>
      <c r="O8" s="250">
        <f>Highs!B7</f>
        <v>160</v>
      </c>
    </row>
    <row r="9" spans="1:16" ht="18">
      <c r="A9" s="43">
        <v>7</v>
      </c>
      <c r="B9" s="45" t="str">
        <f>Points!C11</f>
        <v>Academy 3</v>
      </c>
      <c r="C9" s="15">
        <f>Points!A11</f>
        <v>56</v>
      </c>
      <c r="D9" s="15">
        <f>Points!B11</f>
        <v>64</v>
      </c>
      <c r="E9" s="16">
        <f>C9/(SUM(C9:D9))</f>
        <v>0.46666666666666667</v>
      </c>
      <c r="F9" s="18">
        <v>40</v>
      </c>
      <c r="G9" s="15">
        <f>Weekly!B9</f>
        <v>644</v>
      </c>
      <c r="H9" s="15">
        <f>Weekly!C9</f>
        <v>1869</v>
      </c>
      <c r="I9" s="17">
        <f>Weekly!E9</f>
        <v>574.62222222222226</v>
      </c>
      <c r="J9" s="15">
        <f>Weekly!A9</f>
        <v>25858</v>
      </c>
      <c r="K9" s="196"/>
      <c r="L9" s="196"/>
      <c r="M9" s="20"/>
      <c r="N9" s="249" t="str">
        <f>Highs!A8</f>
        <v>Chris Boisvert</v>
      </c>
      <c r="O9" s="250">
        <f>Highs!B8</f>
        <v>158</v>
      </c>
    </row>
    <row r="10" spans="1:16" ht="18.75" thickBot="1">
      <c r="A10" s="43">
        <v>8</v>
      </c>
      <c r="B10" s="332" t="str">
        <f>Points!C13</f>
        <v>Academy 1</v>
      </c>
      <c r="C10" s="68">
        <f>Points!A13</f>
        <v>56</v>
      </c>
      <c r="D10" s="68">
        <f>Points!B13</f>
        <v>64</v>
      </c>
      <c r="E10" s="69">
        <f>C10/(SUM(C10:D10))</f>
        <v>0.46666666666666667</v>
      </c>
      <c r="F10" s="70">
        <v>40</v>
      </c>
      <c r="G10" s="68">
        <f>Weekly!B11</f>
        <v>640</v>
      </c>
      <c r="H10" s="68">
        <f>Weekly!C11</f>
        <v>1829</v>
      </c>
      <c r="I10" s="71">
        <f>Weekly!E11</f>
        <v>576.13333333333333</v>
      </c>
      <c r="J10" s="68">
        <f>Weekly!A11</f>
        <v>25926</v>
      </c>
      <c r="K10" s="196"/>
      <c r="L10" s="196"/>
      <c r="M10" s="20"/>
      <c r="N10" s="249" t="str">
        <f>Highs!A9</f>
        <v>Sean Landry</v>
      </c>
      <c r="O10" s="250">
        <f>Highs!B9</f>
        <v>157</v>
      </c>
      <c r="P10" s="97"/>
    </row>
    <row r="11" spans="1:16" ht="18.75" thickTop="1">
      <c r="A11" s="44">
        <v>9</v>
      </c>
      <c r="B11" s="45" t="str">
        <f>Points!C12</f>
        <v>Riverwalk</v>
      </c>
      <c r="C11" s="15">
        <f>Points!A12</f>
        <v>48</v>
      </c>
      <c r="D11" s="15">
        <f>Points!B12</f>
        <v>72</v>
      </c>
      <c r="E11" s="16">
        <f>C11/(SUM(C11:D11))</f>
        <v>0.4</v>
      </c>
      <c r="F11" s="18">
        <v>48</v>
      </c>
      <c r="G11" s="15">
        <f>Weekly!B10</f>
        <v>668</v>
      </c>
      <c r="H11" s="15">
        <f>Weekly!C10</f>
        <v>1869</v>
      </c>
      <c r="I11" s="17">
        <f>Weekly!E10</f>
        <v>561.51111111111106</v>
      </c>
      <c r="J11" s="15">
        <f>Weekly!A10</f>
        <v>25268</v>
      </c>
      <c r="K11" s="196"/>
      <c r="L11" s="196"/>
      <c r="M11" s="20"/>
      <c r="N11" s="249" t="str">
        <f>Highs!A10</f>
        <v>Jeff Surette</v>
      </c>
      <c r="O11" s="250">
        <f>Highs!B10</f>
        <v>156</v>
      </c>
      <c r="P11" s="97"/>
    </row>
    <row r="12" spans="1:16" ht="18">
      <c r="A12" s="43">
        <v>10</v>
      </c>
      <c r="B12" s="45" t="str">
        <f>Points!C5</f>
        <v>Lafayette</v>
      </c>
      <c r="C12" s="15">
        <f>Points!A5</f>
        <v>42</v>
      </c>
      <c r="D12" s="15">
        <f>Points!B5</f>
        <v>78</v>
      </c>
      <c r="E12" s="16">
        <f>C12/(SUM(C12:D12))</f>
        <v>0.35</v>
      </c>
      <c r="F12" s="18">
        <v>54</v>
      </c>
      <c r="G12" s="15">
        <f>Weekly!B3</f>
        <v>660</v>
      </c>
      <c r="H12" s="15">
        <f>Weekly!C3</f>
        <v>1868</v>
      </c>
      <c r="I12" s="17">
        <f>Weekly!E3</f>
        <v>552.02222222222224</v>
      </c>
      <c r="J12" s="15">
        <f>Weekly!A3</f>
        <v>24841</v>
      </c>
      <c r="K12" s="196"/>
      <c r="L12" s="196"/>
      <c r="M12" s="20"/>
      <c r="N12" s="249" t="str">
        <f>Highs!A11</f>
        <v>Justin Scali</v>
      </c>
      <c r="O12" s="250">
        <f>Highs!B11</f>
        <v>156</v>
      </c>
      <c r="P12" s="97"/>
    </row>
    <row r="13" spans="1:16" ht="18">
      <c r="A13" s="43">
        <v>11</v>
      </c>
      <c r="B13" s="45" t="str">
        <f>Points!C15</f>
        <v>Ryan's Millis</v>
      </c>
      <c r="C13" s="15">
        <f>Points!A15</f>
        <v>38</v>
      </c>
      <c r="D13" s="15">
        <f>Points!B15</f>
        <v>82</v>
      </c>
      <c r="E13" s="16">
        <f>C13/(SUM(C13:D13))</f>
        <v>0.31666666666666665</v>
      </c>
      <c r="F13" s="18">
        <v>58</v>
      </c>
      <c r="G13" s="15">
        <f>Weekly!B13</f>
        <v>632</v>
      </c>
      <c r="H13" s="15">
        <f>Weekly!C13</f>
        <v>1845</v>
      </c>
      <c r="I13" s="17">
        <f>Weekly!E13</f>
        <v>570.97777777777776</v>
      </c>
      <c r="J13" s="15">
        <f>Weekly!A13</f>
        <v>25694</v>
      </c>
      <c r="K13" s="196"/>
      <c r="L13" s="196"/>
      <c r="M13" s="20"/>
      <c r="N13" s="249" t="str">
        <f>Highs!A12</f>
        <v>Jonathan Boudreau</v>
      </c>
      <c r="O13" s="250">
        <f>Highs!B12</f>
        <v>153</v>
      </c>
    </row>
    <row r="14" spans="1:16" ht="18">
      <c r="A14" s="43">
        <v>12</v>
      </c>
      <c r="B14" s="45" t="str">
        <f>Points!C9</f>
        <v>Central 2</v>
      </c>
      <c r="C14" s="15">
        <f>Points!A9</f>
        <v>21</v>
      </c>
      <c r="D14" s="15">
        <f>Points!B9</f>
        <v>99</v>
      </c>
      <c r="E14" s="16">
        <f>C14/(SUM(C14:D14))</f>
        <v>0.17499999999999999</v>
      </c>
      <c r="F14" s="18">
        <v>75</v>
      </c>
      <c r="G14" s="15">
        <f>Weekly!B7</f>
        <v>622</v>
      </c>
      <c r="H14" s="15">
        <f>Weekly!C7</f>
        <v>1784</v>
      </c>
      <c r="I14" s="17">
        <f>Weekly!E7</f>
        <v>543.04444444444448</v>
      </c>
      <c r="J14" s="15">
        <f>Weekly!A7</f>
        <v>24437</v>
      </c>
      <c r="K14" s="196"/>
      <c r="L14" s="196"/>
      <c r="M14" s="20"/>
      <c r="N14" s="249" t="str">
        <f>Highs!A13</f>
        <v>Justin Waters</v>
      </c>
      <c r="O14" s="250">
        <f>Highs!B13</f>
        <v>153</v>
      </c>
    </row>
    <row r="15" spans="1:16" ht="15.75">
      <c r="A15" s="10"/>
      <c r="B15" s="139"/>
      <c r="C15" s="15"/>
      <c r="D15" s="15"/>
      <c r="E15" s="16"/>
      <c r="F15" s="18"/>
      <c r="G15" s="15"/>
      <c r="H15" s="15"/>
      <c r="I15" s="17"/>
      <c r="J15" s="15"/>
      <c r="K15" s="196"/>
      <c r="L15" s="196"/>
      <c r="M15" s="20"/>
      <c r="N15" s="249" t="str">
        <f>Highs!A14</f>
        <v>Peter Crawford Jr</v>
      </c>
      <c r="O15" s="250">
        <f>Highs!B14</f>
        <v>153</v>
      </c>
    </row>
    <row r="16" spans="1:16" ht="6" hidden="1" customHeight="1">
      <c r="B16" s="29">
        <f>Points!C16</f>
        <v>0</v>
      </c>
      <c r="D16" s="15">
        <f>Points!B16</f>
        <v>0</v>
      </c>
      <c r="K16" s="196"/>
      <c r="L16" s="196"/>
      <c r="M16" s="20"/>
      <c r="N16" s="249" t="str">
        <f>Highs!A15</f>
        <v>Chris Cazenave</v>
      </c>
      <c r="O16" s="250">
        <f>Highs!B15</f>
        <v>152</v>
      </c>
    </row>
    <row r="17" spans="1:16" ht="6" hidden="1" customHeight="1">
      <c r="B17" s="29">
        <f>Points!C17</f>
        <v>0</v>
      </c>
      <c r="D17" s="15">
        <f>Points!B17</f>
        <v>0</v>
      </c>
      <c r="K17" s="196"/>
      <c r="L17" s="196"/>
      <c r="M17" s="20"/>
      <c r="N17" s="249" t="str">
        <f>Highs!A16</f>
        <v>Joe Smith</v>
      </c>
      <c r="O17" s="250">
        <f>Highs!B16</f>
        <v>150</v>
      </c>
    </row>
    <row r="18" spans="1:16" ht="15.75">
      <c r="A18" s="37"/>
      <c r="B18" s="37" t="s">
        <v>56</v>
      </c>
      <c r="C18" s="38"/>
      <c r="D18" s="38"/>
      <c r="E18" s="38" t="s">
        <v>93</v>
      </c>
      <c r="F18" s="38"/>
      <c r="G18" s="37" t="s">
        <v>56</v>
      </c>
      <c r="H18" s="38"/>
      <c r="I18" s="38"/>
      <c r="J18" s="38"/>
      <c r="K18" s="196"/>
      <c r="L18" s="196"/>
      <c r="M18" s="20"/>
      <c r="N18" s="249" t="str">
        <f>Highs!A15</f>
        <v>Chris Cazenave</v>
      </c>
      <c r="O18" s="250">
        <f>Highs!B15</f>
        <v>152</v>
      </c>
      <c r="P18" s="72"/>
    </row>
    <row r="19" spans="1:16" s="2" customFormat="1" ht="13.5" customHeight="1" thickBot="1">
      <c r="A19" s="39">
        <v>1</v>
      </c>
      <c r="B19" s="2" t="str">
        <f>AwayAvg!B2</f>
        <v>Danny Harris</v>
      </c>
      <c r="C19" s="22">
        <f>AwayAvg!E2</f>
        <v>130.75</v>
      </c>
      <c r="F19" s="39">
        <v>36</v>
      </c>
      <c r="G19" s="2" t="str">
        <f>AwayAvg!B37</f>
        <v>Justin Lyonnais</v>
      </c>
      <c r="J19" s="22">
        <f>AwayAvg!E37</f>
        <v>114.18518518518519</v>
      </c>
      <c r="K19" s="196"/>
      <c r="L19" s="196"/>
      <c r="M19" s="20"/>
      <c r="N19" s="247" t="str">
        <f>Highs!A16</f>
        <v>Joe Smith</v>
      </c>
      <c r="O19" s="248">
        <f>Highs!B16</f>
        <v>150</v>
      </c>
      <c r="P19" s="72"/>
    </row>
    <row r="20" spans="1:16" s="2" customFormat="1" ht="13.5" customHeight="1" thickBot="1">
      <c r="A20" s="39">
        <v>2</v>
      </c>
      <c r="B20" s="2" t="str">
        <f>AwayAvg!B3</f>
        <v>Justin Waters</v>
      </c>
      <c r="C20" s="22">
        <f>AwayAvg!E3</f>
        <v>124.44444444444444</v>
      </c>
      <c r="F20" s="39">
        <v>37</v>
      </c>
      <c r="G20" s="2" t="str">
        <f>AwayAvg!B38</f>
        <v>Nick Norcross</v>
      </c>
      <c r="J20" s="22">
        <f>AwayAvg!E38</f>
        <v>114</v>
      </c>
      <c r="K20" s="196"/>
      <c r="L20" s="196"/>
      <c r="M20" s="20"/>
      <c r="N20" s="251"/>
      <c r="O20" s="252"/>
      <c r="P20" s="72"/>
    </row>
    <row r="21" spans="1:16" s="2" customFormat="1" ht="13.5" customHeight="1" thickBot="1">
      <c r="A21" s="39">
        <v>3</v>
      </c>
      <c r="B21" s="2" t="str">
        <f>AwayAvg!B4</f>
        <v>Jonathan Boudreau</v>
      </c>
      <c r="C21" s="22">
        <f>AwayAvg!E4</f>
        <v>123.4</v>
      </c>
      <c r="F21" s="39">
        <v>38</v>
      </c>
      <c r="G21" s="2" t="str">
        <f>AwayAvg!B39</f>
        <v>Jimbo Ayotte</v>
      </c>
      <c r="J21" s="22">
        <f>AwayAvg!E39</f>
        <v>113.88888888888889</v>
      </c>
      <c r="K21" s="196"/>
      <c r="L21" s="196"/>
      <c r="M21" s="20"/>
      <c r="O21" s="3"/>
      <c r="P21" s="72"/>
    </row>
    <row r="22" spans="1:16" s="2" customFormat="1" ht="13.5" customHeight="1">
      <c r="A22" s="39">
        <v>4</v>
      </c>
      <c r="B22" s="2" t="str">
        <f>AwayAvg!B5</f>
        <v>Peter Crawford Jr</v>
      </c>
      <c r="C22" s="22">
        <f>AwayAvg!E5</f>
        <v>122.19047619047619</v>
      </c>
      <c r="F22" s="39">
        <v>39</v>
      </c>
      <c r="G22" s="2" t="str">
        <f>AwayAvg!B40</f>
        <v>Eric Pelletier</v>
      </c>
      <c r="J22" s="22">
        <f>AwayAvg!E40</f>
        <v>113.79166666666667</v>
      </c>
      <c r="K22" s="196"/>
      <c r="L22" s="196"/>
      <c r="M22" s="20"/>
      <c r="N22" s="355" t="s">
        <v>145</v>
      </c>
      <c r="O22" s="357" t="s">
        <v>63</v>
      </c>
      <c r="P22" s="72"/>
    </row>
    <row r="23" spans="1:16" s="2" customFormat="1" ht="13.5" customHeight="1">
      <c r="A23" s="39">
        <v>5</v>
      </c>
      <c r="B23" s="2" t="str">
        <f>AwayAvg!B6</f>
        <v>Chris Cazenave</v>
      </c>
      <c r="C23" s="22">
        <f>AwayAvg!E6</f>
        <v>121.54166666666667</v>
      </c>
      <c r="F23" s="39">
        <v>40</v>
      </c>
      <c r="G23" s="2" t="str">
        <f>AwayAvg!B41</f>
        <v>Nick Zuffelato</v>
      </c>
      <c r="J23" s="22">
        <f>AwayAvg!E41</f>
        <v>113.5</v>
      </c>
      <c r="K23" s="196"/>
      <c r="L23" s="196"/>
      <c r="M23" s="20"/>
      <c r="N23" s="356"/>
      <c r="O23" s="358"/>
      <c r="P23" s="72"/>
    </row>
    <row r="24" spans="1:16" s="2" customFormat="1" ht="13.5" customHeight="1">
      <c r="A24" s="39">
        <v>6</v>
      </c>
      <c r="B24" s="2" t="str">
        <f>AwayAvg!B7</f>
        <v>Josh Daley</v>
      </c>
      <c r="C24" s="22">
        <f>AwayAvg!E7</f>
        <v>121.44444444444444</v>
      </c>
      <c r="F24" s="39">
        <v>41</v>
      </c>
      <c r="G24" s="2" t="str">
        <f>AwayAvg!B42</f>
        <v>Jeff Walsh</v>
      </c>
      <c r="J24" s="22">
        <f>AwayAvg!E42</f>
        <v>113.33333333333333</v>
      </c>
      <c r="K24" s="196"/>
      <c r="L24" s="196"/>
      <c r="M24" s="20"/>
      <c r="N24" s="249" t="str">
        <f>Highs!C2</f>
        <v>Danny Harris</v>
      </c>
      <c r="O24" s="250">
        <f>Highs!D2</f>
        <v>455</v>
      </c>
      <c r="P24" s="72"/>
    </row>
    <row r="25" spans="1:16" s="2" customFormat="1" ht="13.5" customHeight="1">
      <c r="A25" s="39">
        <v>7</v>
      </c>
      <c r="B25" s="2" t="str">
        <f>AwayAvg!B8</f>
        <v>Keith Beaupre</v>
      </c>
      <c r="C25" s="22">
        <f>AwayAvg!E8</f>
        <v>121.25</v>
      </c>
      <c r="F25" s="39">
        <v>42</v>
      </c>
      <c r="G25" s="2" t="str">
        <f>AwayAvg!B43</f>
        <v>Dave Godwin</v>
      </c>
      <c r="J25" s="22">
        <f>AwayAvg!E43</f>
        <v>113.23333333333333</v>
      </c>
      <c r="K25" s="196"/>
      <c r="L25" s="196"/>
      <c r="M25" s="20"/>
      <c r="N25" s="249" t="str">
        <f>Highs!C3</f>
        <v>Keith Beaupre</v>
      </c>
      <c r="O25" s="250">
        <f>Highs!D3</f>
        <v>420</v>
      </c>
      <c r="P25" s="72"/>
    </row>
    <row r="26" spans="1:16" s="2" customFormat="1" ht="13.5" customHeight="1">
      <c r="A26" s="39">
        <v>8</v>
      </c>
      <c r="B26" s="2" t="str">
        <f>AwayAvg!B9</f>
        <v>Brian Fuller Jr.</v>
      </c>
      <c r="C26" s="22">
        <f>AwayAvg!E9</f>
        <v>121.03703703703704</v>
      </c>
      <c r="F26" s="39">
        <v>43</v>
      </c>
      <c r="G26" s="2" t="str">
        <f>AwayAvg!B44</f>
        <v>Troy Fournier</v>
      </c>
      <c r="J26" s="22">
        <f>AwayAvg!E44</f>
        <v>112.88888888888889</v>
      </c>
      <c r="K26" s="196"/>
      <c r="L26" s="196"/>
      <c r="M26" s="20"/>
      <c r="N26" s="249" t="str">
        <f>Highs!C4</f>
        <v>Tim Jalbert</v>
      </c>
      <c r="O26" s="250">
        <f>Highs!D4</f>
        <v>413</v>
      </c>
      <c r="P26" s="72"/>
    </row>
    <row r="27" spans="1:16" s="2" customFormat="1" ht="13.5" customHeight="1">
      <c r="A27" s="39">
        <v>9</v>
      </c>
      <c r="B27" s="2" t="str">
        <f>AwayAvg!B10</f>
        <v>Jeff Surette</v>
      </c>
      <c r="C27" s="22">
        <f>AwayAvg!E10</f>
        <v>120.52380952380952</v>
      </c>
      <c r="F27" s="39">
        <v>44</v>
      </c>
      <c r="G27" s="2" t="str">
        <f>AwayAvg!B45</f>
        <v>John Starner</v>
      </c>
      <c r="J27" s="22">
        <f>AwayAvg!E45</f>
        <v>112.52380952380952</v>
      </c>
      <c r="K27" s="196"/>
      <c r="L27" s="196"/>
      <c r="M27" s="20"/>
      <c r="N27" s="249" t="str">
        <f>Highs!C5</f>
        <v>Jeff Surette</v>
      </c>
      <c r="O27" s="250">
        <f>Highs!D5</f>
        <v>413</v>
      </c>
      <c r="P27" s="97"/>
    </row>
    <row r="28" spans="1:16" s="2" customFormat="1" ht="13.5" customHeight="1">
      <c r="A28" s="39">
        <v>10</v>
      </c>
      <c r="B28" s="2" t="str">
        <f>AwayAvg!B11</f>
        <v>Charlie Collins</v>
      </c>
      <c r="C28" s="22">
        <f>AwayAvg!E11</f>
        <v>119.38095238095238</v>
      </c>
      <c r="F28" s="39">
        <v>45</v>
      </c>
      <c r="G28" s="2" t="str">
        <f>AwayAvg!B46</f>
        <v>Josh Riopelle</v>
      </c>
      <c r="J28" s="22">
        <f>AwayAvg!E46</f>
        <v>111.95238095238095</v>
      </c>
      <c r="K28" s="196"/>
      <c r="L28" s="196"/>
      <c r="M28" s="20"/>
      <c r="N28" s="249" t="str">
        <f>Highs!C6</f>
        <v>Jonathan Boudreau</v>
      </c>
      <c r="O28" s="250">
        <f>Highs!D6</f>
        <v>412</v>
      </c>
      <c r="P28" s="97"/>
    </row>
    <row r="29" spans="1:16" s="2" customFormat="1" ht="13.5" customHeight="1">
      <c r="A29" s="39">
        <v>11</v>
      </c>
      <c r="B29" s="2" t="str">
        <f>AwayAvg!B12</f>
        <v>Dave Barber</v>
      </c>
      <c r="C29" s="22">
        <f>AwayAvg!E12</f>
        <v>119.38095238095238</v>
      </c>
      <c r="F29" s="39">
        <v>46</v>
      </c>
      <c r="G29" s="2" t="str">
        <f>AwayAvg!B47</f>
        <v>Cee Minus</v>
      </c>
      <c r="J29" s="22">
        <f>AwayAvg!E47</f>
        <v>111.88888888888889</v>
      </c>
      <c r="K29" s="196"/>
      <c r="L29" s="196"/>
      <c r="M29" s="20"/>
      <c r="N29" s="249" t="str">
        <f>Highs!C7</f>
        <v>Justin Waters</v>
      </c>
      <c r="O29" s="250">
        <f>Highs!D7</f>
        <v>411</v>
      </c>
      <c r="P29" s="97"/>
    </row>
    <row r="30" spans="1:16" s="2" customFormat="1" ht="13.5" customHeight="1">
      <c r="A30" s="39">
        <v>12</v>
      </c>
      <c r="B30" s="2" t="str">
        <f>AwayAvg!B13</f>
        <v>Craig Holbrook</v>
      </c>
      <c r="C30" s="22">
        <f>AwayAvg!E13</f>
        <v>119.33333333333333</v>
      </c>
      <c r="F30" s="39">
        <v>47</v>
      </c>
      <c r="G30" s="2" t="str">
        <f>AwayAvg!B48</f>
        <v>Austin Barnes</v>
      </c>
      <c r="J30" s="22">
        <f>AwayAvg!E48</f>
        <v>111.33333333333333</v>
      </c>
      <c r="K30" s="196"/>
      <c r="L30" s="196"/>
      <c r="M30" s="20"/>
      <c r="N30" s="249" t="str">
        <f>Highs!C8</f>
        <v>Matt Nichols</v>
      </c>
      <c r="O30" s="250">
        <f>Highs!D8</f>
        <v>410</v>
      </c>
      <c r="P30" s="97"/>
    </row>
    <row r="31" spans="1:16" s="2" customFormat="1" ht="13.5" customHeight="1">
      <c r="A31" s="39">
        <v>13</v>
      </c>
      <c r="B31" s="2" t="str">
        <f>AwayAvg!B14</f>
        <v>Scott Lapierre</v>
      </c>
      <c r="C31" s="22">
        <f>AwayAvg!E14</f>
        <v>118.5</v>
      </c>
      <c r="F31" s="39">
        <v>48</v>
      </c>
      <c r="G31" s="2" t="str">
        <f>AwayAvg!B49</f>
        <v>Chris Jones</v>
      </c>
      <c r="J31" s="22">
        <f>AwayAvg!E49</f>
        <v>111.16666666666667</v>
      </c>
      <c r="K31" s="196"/>
      <c r="L31" s="196"/>
      <c r="M31" s="20"/>
      <c r="N31" s="249" t="str">
        <f>Highs!C9</f>
        <v>Scott Lapierre</v>
      </c>
      <c r="O31" s="250">
        <f>Highs!D9</f>
        <v>410</v>
      </c>
      <c r="P31" s="253"/>
    </row>
    <row r="32" spans="1:16" s="2" customFormat="1" ht="13.5" customHeight="1">
      <c r="A32" s="39">
        <v>14</v>
      </c>
      <c r="B32" s="2" t="str">
        <f>AwayAvg!B15</f>
        <v>Chris Boisvert</v>
      </c>
      <c r="C32" s="22">
        <f>AwayAvg!E15</f>
        <v>118.16666666666667</v>
      </c>
      <c r="F32" s="39">
        <v>49</v>
      </c>
      <c r="G32" s="2" t="str">
        <f>AwayAvg!B50</f>
        <v>Kevin Dietrich</v>
      </c>
      <c r="J32" s="22">
        <f>AwayAvg!E50</f>
        <v>111.08333333333333</v>
      </c>
      <c r="K32" s="196"/>
      <c r="L32" s="196"/>
      <c r="M32" s="20"/>
      <c r="N32" s="249" t="str">
        <f>Highs!C10</f>
        <v>Peter Crawford Jr</v>
      </c>
      <c r="O32" s="250">
        <f>Highs!D10</f>
        <v>409</v>
      </c>
      <c r="P32" s="253"/>
    </row>
    <row r="33" spans="1:16" s="2" customFormat="1" ht="13.5" customHeight="1">
      <c r="A33" s="39">
        <v>15</v>
      </c>
      <c r="B33" s="2" t="str">
        <f>AwayAvg!B16</f>
        <v>Mike Nardone</v>
      </c>
      <c r="C33" s="22">
        <f>AwayAvg!E16</f>
        <v>117.29166666666667</v>
      </c>
      <c r="F33" s="39">
        <v>50</v>
      </c>
      <c r="G33" s="2" t="str">
        <f>AwayAvg!B51</f>
        <v>Sean Landry</v>
      </c>
      <c r="J33" s="22">
        <f>AwayAvg!E51</f>
        <v>110.37037037037037</v>
      </c>
      <c r="K33" s="196"/>
      <c r="L33" s="196"/>
      <c r="M33" s="20"/>
      <c r="N33" s="249" t="str">
        <f>Highs!C11</f>
        <v>Mike Nardone</v>
      </c>
      <c r="O33" s="250">
        <f>Highs!D11</f>
        <v>408</v>
      </c>
      <c r="P33" s="253"/>
    </row>
    <row r="34" spans="1:16" s="2" customFormat="1" ht="13.5" customHeight="1">
      <c r="A34" s="39">
        <v>16</v>
      </c>
      <c r="B34" s="2" t="str">
        <f>AwayAvg!B17</f>
        <v>Mark Ricci</v>
      </c>
      <c r="C34" s="22">
        <f>AwayAvg!E17</f>
        <v>117.25925925925925</v>
      </c>
      <c r="F34" s="39">
        <v>51</v>
      </c>
      <c r="G34" s="2" t="str">
        <f>AwayAvg!B52</f>
        <v>Jeff Buggea</v>
      </c>
      <c r="J34" s="22">
        <f>AwayAvg!E52</f>
        <v>109.5925925925926</v>
      </c>
      <c r="K34" s="196"/>
      <c r="L34" s="196"/>
      <c r="M34" s="20"/>
      <c r="N34" s="249" t="str">
        <f>Highs!C12</f>
        <v>Chris Cazenave</v>
      </c>
      <c r="O34" s="250">
        <f>Highs!D12</f>
        <v>408</v>
      </c>
      <c r="P34" s="261"/>
    </row>
    <row r="35" spans="1:16" s="2" customFormat="1" ht="13.5" customHeight="1">
      <c r="A35" s="39">
        <v>17</v>
      </c>
      <c r="B35" s="2" t="str">
        <f>AwayAvg!B18</f>
        <v>Tim Douglass</v>
      </c>
      <c r="C35" s="22">
        <f>AwayAvg!E18</f>
        <v>117.25</v>
      </c>
      <c r="F35" s="39">
        <v>52</v>
      </c>
      <c r="G35" s="2" t="str">
        <f>AwayAvg!B53</f>
        <v>JJ Tourigny</v>
      </c>
      <c r="J35" s="22">
        <f>AwayAvg!E53</f>
        <v>109.5925925925926</v>
      </c>
      <c r="K35" s="196"/>
      <c r="L35" s="196"/>
      <c r="M35" s="20"/>
      <c r="N35" s="249" t="str">
        <f>Highs!C13</f>
        <v>Chris Boisvert</v>
      </c>
      <c r="O35" s="250">
        <f>Highs!D13</f>
        <v>407</v>
      </c>
    </row>
    <row r="36" spans="1:16" s="2" customFormat="1" ht="13.5" customHeight="1">
      <c r="A36" s="39">
        <v>18</v>
      </c>
      <c r="B36" s="2" t="str">
        <f>AwayAvg!B19</f>
        <v>Joe Smith</v>
      </c>
      <c r="C36" s="22">
        <f>AwayAvg!E19</f>
        <v>116.62962962962963</v>
      </c>
      <c r="F36" s="39">
        <v>53</v>
      </c>
      <c r="G36" s="2" t="str">
        <f>AwayAvg!B54</f>
        <v>Kris Winiarz</v>
      </c>
      <c r="J36" s="22">
        <f>AwayAvg!E54</f>
        <v>109.51851851851852</v>
      </c>
      <c r="K36" s="196"/>
      <c r="L36" s="196"/>
      <c r="M36" s="20"/>
      <c r="N36" s="249" t="str">
        <f>Highs!C14</f>
        <v>Troy Fournier</v>
      </c>
      <c r="O36" s="250">
        <f>Highs!D14</f>
        <v>406</v>
      </c>
    </row>
    <row r="37" spans="1:16" s="2" customFormat="1" ht="13.5" customHeight="1">
      <c r="A37" s="39">
        <v>19</v>
      </c>
      <c r="B37" s="2" t="str">
        <f>AwayAvg!B20</f>
        <v>Bob Whitcomb</v>
      </c>
      <c r="C37" s="22">
        <f>AwayAvg!E20</f>
        <v>116.5</v>
      </c>
      <c r="F37" s="39">
        <v>54</v>
      </c>
      <c r="G37" s="2" t="str">
        <f>AwayAvg!B55</f>
        <v>Stephen Botte</v>
      </c>
      <c r="J37" s="22">
        <f>AwayAvg!E55</f>
        <v>109.5</v>
      </c>
      <c r="K37" s="196"/>
      <c r="L37" s="196"/>
      <c r="M37" s="20"/>
      <c r="N37" s="249" t="str">
        <f>Highs!C15</f>
        <v>Matt Soucy</v>
      </c>
      <c r="O37" s="250">
        <f>Highs!D15</f>
        <v>403</v>
      </c>
    </row>
    <row r="38" spans="1:16" s="2" customFormat="1" ht="13.5" customHeight="1">
      <c r="A38" s="39">
        <v>20</v>
      </c>
      <c r="B38" s="2" t="str">
        <f>AwayAvg!B21</f>
        <v>Joey Hutchinson</v>
      </c>
      <c r="C38" s="22">
        <f>AwayAvg!E21</f>
        <v>115.94444444444444</v>
      </c>
      <c r="F38" s="39">
        <v>55</v>
      </c>
      <c r="G38" s="2" t="str">
        <f>AwayAvg!B56</f>
        <v>Lu Gacharna</v>
      </c>
      <c r="J38" s="22">
        <f>AwayAvg!E56</f>
        <v>109.33333333333333</v>
      </c>
      <c r="K38" s="196"/>
      <c r="L38" s="196"/>
      <c r="M38" s="20"/>
      <c r="N38" s="249" t="str">
        <f>Highs!C16</f>
        <v>Jimbo Ayotte</v>
      </c>
      <c r="O38" s="250">
        <f>Highs!D16</f>
        <v>402</v>
      </c>
    </row>
    <row r="39" spans="1:16" s="2" customFormat="1" ht="13.5" customHeight="1">
      <c r="A39" s="39">
        <v>21</v>
      </c>
      <c r="B39" s="2" t="str">
        <f>AwayAvg!B22</f>
        <v>Cory Aleci</v>
      </c>
      <c r="C39" s="22">
        <f>AwayAvg!E22</f>
        <v>115.71428571428571</v>
      </c>
      <c r="F39" s="39">
        <v>56</v>
      </c>
      <c r="G39" s="2" t="str">
        <f>AwayAvg!B57</f>
        <v>Nate Lees</v>
      </c>
      <c r="J39" s="22">
        <f>AwayAvg!E57</f>
        <v>108.6</v>
      </c>
      <c r="K39" s="196"/>
      <c r="L39" s="196"/>
      <c r="M39" s="20"/>
      <c r="N39" s="249" t="str">
        <f>Highs!C17</f>
        <v>Cory Aleci</v>
      </c>
      <c r="O39" s="250">
        <f>Highs!D17</f>
        <v>401</v>
      </c>
    </row>
    <row r="40" spans="1:16" s="2" customFormat="1" ht="13.5" customHeight="1">
      <c r="A40" s="39">
        <v>22</v>
      </c>
      <c r="B40" s="2" t="str">
        <f>AwayAvg!B23</f>
        <v>Aaron St Cyr</v>
      </c>
      <c r="C40" s="22">
        <f>AwayAvg!E23</f>
        <v>115.66666666666667</v>
      </c>
      <c r="F40" s="39">
        <v>57</v>
      </c>
      <c r="G40" s="2" t="str">
        <f>AwayAvg!B58</f>
        <v>John Lescabreau</v>
      </c>
      <c r="J40" s="22">
        <f>AwayAvg!E58</f>
        <v>108.29629629629629</v>
      </c>
      <c r="K40" s="196"/>
      <c r="L40" s="196"/>
      <c r="M40" s="20"/>
      <c r="N40" s="249" t="str">
        <f>Highs!C18</f>
        <v>Justin Lyonnais</v>
      </c>
      <c r="O40" s="250">
        <f>Highs!D18</f>
        <v>400</v>
      </c>
    </row>
    <row r="41" spans="1:16" s="2" customFormat="1" ht="13.5" customHeight="1" thickBot="1">
      <c r="A41" s="39">
        <v>23</v>
      </c>
      <c r="B41" s="2" t="str">
        <f>AwayAvg!B24</f>
        <v>Steve Poulin</v>
      </c>
      <c r="C41" s="22">
        <f>AwayAvg!E24</f>
        <v>115.66666666666667</v>
      </c>
      <c r="F41" s="39">
        <v>58</v>
      </c>
      <c r="G41" s="2" t="str">
        <f>AwayAvg!B59</f>
        <v>Cliff Walker</v>
      </c>
      <c r="J41" s="22">
        <f>AwayAvg!E59</f>
        <v>108.23809523809524</v>
      </c>
      <c r="K41" s="196"/>
      <c r="L41" s="196"/>
      <c r="M41" s="20"/>
      <c r="N41" s="247"/>
      <c r="O41" s="248"/>
    </row>
    <row r="42" spans="1:16" s="2" customFormat="1" ht="13.5" customHeight="1">
      <c r="A42" s="39">
        <v>24</v>
      </c>
      <c r="B42" s="2" t="str">
        <f>AwayAvg!B25</f>
        <v>Matt Nichols</v>
      </c>
      <c r="C42" s="22">
        <f>AwayAvg!E25</f>
        <v>115.5</v>
      </c>
      <c r="F42" s="39">
        <v>59</v>
      </c>
      <c r="G42" s="2" t="str">
        <f>AwayAvg!B60</f>
        <v>Brendan O'Dowd</v>
      </c>
      <c r="J42" s="22">
        <f>AwayAvg!E60</f>
        <v>108.16666666666667</v>
      </c>
      <c r="K42" s="196"/>
      <c r="L42" s="196"/>
      <c r="M42" s="20"/>
      <c r="N42" s="41"/>
      <c r="O42" s="41"/>
    </row>
    <row r="43" spans="1:16" s="2" customFormat="1" ht="13.5" customHeight="1">
      <c r="A43" s="39">
        <v>25</v>
      </c>
      <c r="B43" s="2" t="str">
        <f>AwayAvg!B26</f>
        <v>Frank DeLuca</v>
      </c>
      <c r="C43" s="22">
        <f>AwayAvg!E26</f>
        <v>115.14285714285714</v>
      </c>
      <c r="F43" s="39">
        <v>60</v>
      </c>
      <c r="G43" s="2" t="str">
        <f>AwayAvg!B61</f>
        <v>Kevin Gallagher</v>
      </c>
      <c r="J43" s="22">
        <f>AwayAvg!E61</f>
        <v>108</v>
      </c>
      <c r="K43" s="196"/>
      <c r="L43" s="196"/>
      <c r="M43" s="20"/>
      <c r="N43" s="41"/>
      <c r="O43" s="41"/>
    </row>
    <row r="44" spans="1:16" s="2" customFormat="1" ht="13.5" customHeight="1">
      <c r="A44" s="39">
        <v>26</v>
      </c>
      <c r="B44" s="2" t="str">
        <f>AwayAvg!B27</f>
        <v>Ed Woodside</v>
      </c>
      <c r="C44" s="22">
        <f>AwayAvg!E27</f>
        <v>115</v>
      </c>
      <c r="F44" s="39">
        <v>61</v>
      </c>
      <c r="G44" s="2" t="str">
        <f>AwayAvg!B62</f>
        <v>John Zappi</v>
      </c>
      <c r="J44" s="22">
        <f>AwayAvg!E62</f>
        <v>107.58333333333333</v>
      </c>
      <c r="K44" s="196"/>
      <c r="L44" s="196"/>
      <c r="M44" s="20"/>
      <c r="N44" s="41"/>
      <c r="O44" s="41"/>
    </row>
    <row r="45" spans="1:16" s="2" customFormat="1" ht="13.5" customHeight="1">
      <c r="A45" s="39">
        <v>27</v>
      </c>
      <c r="B45" s="2" t="str">
        <f>AwayAvg!B28</f>
        <v>Jon Alosa</v>
      </c>
      <c r="C45" s="22">
        <f>AwayAvg!E28</f>
        <v>114.88888888888889</v>
      </c>
      <c r="F45" s="39">
        <v>62</v>
      </c>
      <c r="G45" s="2" t="str">
        <f>AwayAvg!B63</f>
        <v>Justin Scali</v>
      </c>
      <c r="J45" s="22">
        <f>AwayAvg!E63</f>
        <v>106.77777777777777</v>
      </c>
      <c r="K45" s="196"/>
      <c r="L45" s="196"/>
      <c r="M45" s="20"/>
      <c r="N45" s="41"/>
      <c r="O45" s="41"/>
    </row>
    <row r="46" spans="1:16" s="2" customFormat="1" ht="13.5" customHeight="1">
      <c r="A46" s="39">
        <v>28</v>
      </c>
      <c r="B46" s="2" t="str">
        <f>AwayAvg!B29</f>
        <v>Nick Leach</v>
      </c>
      <c r="C46" s="22">
        <f>AwayAvg!E29</f>
        <v>114.86666666666666</v>
      </c>
      <c r="F46" s="39">
        <v>63</v>
      </c>
      <c r="G46" s="2" t="str">
        <f>AwayAvg!B64</f>
        <v>Dennis Green</v>
      </c>
      <c r="J46" s="22">
        <f>AwayAvg!E64</f>
        <v>104.77777777777777</v>
      </c>
      <c r="K46" s="111"/>
      <c r="L46" s="111"/>
      <c r="M46" s="10"/>
    </row>
    <row r="47" spans="1:16" s="2" customFormat="1" ht="13.5" customHeight="1">
      <c r="A47" s="39">
        <v>29</v>
      </c>
      <c r="B47" s="2" t="str">
        <f>AwayAvg!B30</f>
        <v>Shaun MacDonald</v>
      </c>
      <c r="C47" s="22">
        <f>AwayAvg!E30</f>
        <v>114.85714285714286</v>
      </c>
      <c r="F47" s="39">
        <v>64</v>
      </c>
      <c r="G47" s="2" t="str">
        <f>AwayAvg!B65</f>
        <v>Matt Lawless</v>
      </c>
      <c r="J47" s="22">
        <f>AwayAvg!E65</f>
        <v>104.47619047619048</v>
      </c>
      <c r="K47" s="111"/>
      <c r="L47" s="111"/>
      <c r="M47" s="10"/>
    </row>
    <row r="48" spans="1:16" s="2" customFormat="1" ht="13.5" customHeight="1">
      <c r="A48" s="39">
        <v>30</v>
      </c>
      <c r="B48" s="2" t="str">
        <f>AwayAvg!B31</f>
        <v>Jon Winchell</v>
      </c>
      <c r="C48" s="22">
        <f>AwayAvg!E31</f>
        <v>114.76190476190476</v>
      </c>
      <c r="F48" s="39">
        <v>65</v>
      </c>
      <c r="G48" s="2" t="str">
        <f>AwayAvg!B66</f>
        <v>Peter Penney</v>
      </c>
      <c r="J48" s="22">
        <f>AwayAvg!E66</f>
        <v>103.85714285714286</v>
      </c>
      <c r="K48" s="111"/>
      <c r="L48" s="111"/>
      <c r="M48" s="10"/>
    </row>
    <row r="49" spans="1:13" s="2" customFormat="1" ht="13.5" customHeight="1">
      <c r="A49" s="39">
        <v>31</v>
      </c>
      <c r="B49" s="2" t="str">
        <f>AwayAvg!B32</f>
        <v>Billy Shiner Sr.</v>
      </c>
      <c r="C49" s="22">
        <f>AwayAvg!E32</f>
        <v>114.72222222222223</v>
      </c>
      <c r="F49" s="39">
        <v>66</v>
      </c>
      <c r="G49" s="2" t="str">
        <f>AwayAvg!B67</f>
        <v>Dave Mallahan</v>
      </c>
      <c r="J49" s="22">
        <f>AwayAvg!E67</f>
        <v>102.41666666666667</v>
      </c>
      <c r="K49" s="111"/>
      <c r="L49" s="111"/>
      <c r="M49" s="10"/>
    </row>
    <row r="50" spans="1:13" s="2" customFormat="1" ht="13.5" customHeight="1">
      <c r="A50" s="39">
        <v>32</v>
      </c>
      <c r="B50" s="2" t="str">
        <f>AwayAvg!B33</f>
        <v>Tim Jalbert</v>
      </c>
      <c r="C50" s="22">
        <f>AwayAvg!E33</f>
        <v>114.55555555555556</v>
      </c>
      <c r="F50" s="39">
        <v>67</v>
      </c>
      <c r="G50" s="2" t="str">
        <f>AwayAvg!B68</f>
        <v>Rich Limone</v>
      </c>
      <c r="J50" s="22">
        <f>AwayAvg!E68</f>
        <v>85.5</v>
      </c>
      <c r="K50" s="111"/>
      <c r="L50" s="111"/>
      <c r="M50" s="10"/>
    </row>
    <row r="51" spans="1:13" s="2" customFormat="1" ht="13.5" customHeight="1">
      <c r="A51" s="39">
        <v>33</v>
      </c>
      <c r="B51" s="2" t="str">
        <f>AwayAvg!B34</f>
        <v>Ryan Southall</v>
      </c>
      <c r="C51" s="22">
        <f>AwayAvg!E34</f>
        <v>114.54166666666667</v>
      </c>
      <c r="F51" s="39"/>
      <c r="J51" s="22"/>
      <c r="K51" s="111"/>
      <c r="L51" s="111"/>
      <c r="M51" s="10"/>
    </row>
    <row r="52" spans="1:13" s="2" customFormat="1" ht="13.5" customHeight="1">
      <c r="A52" s="39">
        <v>34</v>
      </c>
      <c r="B52" s="2" t="str">
        <f>AwayAvg!B35</f>
        <v>Al Kecyk</v>
      </c>
      <c r="C52" s="22">
        <f>AwayAvg!E35</f>
        <v>114.5</v>
      </c>
      <c r="F52" s="39"/>
      <c r="J52" s="22"/>
      <c r="K52" s="111"/>
      <c r="L52" s="111"/>
      <c r="M52" s="10"/>
    </row>
    <row r="53" spans="1:13" s="2" customFormat="1" ht="13.5" customHeight="1">
      <c r="A53" s="39">
        <v>35</v>
      </c>
      <c r="B53" s="2" t="str">
        <f>AwayAvg!B36</f>
        <v>Matt Soucy</v>
      </c>
      <c r="C53" s="22">
        <f>AwayAvg!E36</f>
        <v>114.33333333333333</v>
      </c>
      <c r="F53" s="39"/>
      <c r="J53" s="22"/>
      <c r="K53" s="111"/>
      <c r="L53" s="111"/>
      <c r="M53" s="10"/>
    </row>
    <row r="54" spans="1:13" s="2" customFormat="1" ht="13.5" customHeight="1">
      <c r="A54" s="39"/>
      <c r="C54" s="22"/>
      <c r="F54" s="39"/>
      <c r="J54" s="22"/>
      <c r="K54" s="111"/>
      <c r="L54" s="111"/>
      <c r="M54" s="10"/>
    </row>
    <row r="55" spans="1:13" s="2" customFormat="1" ht="13.5" customHeight="1">
      <c r="A55" s="39"/>
      <c r="C55" s="22"/>
      <c r="F55" s="39"/>
      <c r="J55" s="22"/>
      <c r="K55" s="111"/>
      <c r="L55" s="111"/>
      <c r="M55" s="10"/>
    </row>
    <row r="56" spans="1:13" s="2" customFormat="1" ht="13.5" customHeight="1">
      <c r="A56" s="39"/>
      <c r="C56" s="22"/>
      <c r="F56" s="39"/>
      <c r="J56" s="22"/>
      <c r="K56" s="111"/>
      <c r="L56" s="111"/>
      <c r="M56" s="10"/>
    </row>
    <row r="57" spans="1:13" s="2" customFormat="1" ht="13.5" customHeight="1">
      <c r="A57" s="39"/>
      <c r="C57" s="22"/>
      <c r="F57" s="39"/>
      <c r="J57" s="22"/>
      <c r="K57" s="111"/>
      <c r="L57" s="111"/>
      <c r="M57" s="10"/>
    </row>
    <row r="58" spans="1:13" s="2" customFormat="1" ht="13.5" customHeight="1">
      <c r="A58" s="39"/>
      <c r="C58" s="22"/>
      <c r="F58" s="39"/>
      <c r="J58" s="22"/>
      <c r="K58" s="111"/>
      <c r="L58" s="111"/>
      <c r="M58" s="10"/>
    </row>
    <row r="59" spans="1:13">
      <c r="F59" s="40"/>
      <c r="G59" s="41"/>
      <c r="H59" s="41"/>
      <c r="I59" s="41"/>
      <c r="J59" s="41"/>
      <c r="K59" s="20"/>
      <c r="L59" s="20"/>
    </row>
  </sheetData>
  <autoFilter ref="B2:J14" xr:uid="{00000000-0001-0000-0000-000000000000}">
    <sortState xmlns:xlrd2="http://schemas.microsoft.com/office/spreadsheetml/2017/richdata2" ref="B3:J14">
      <sortCondition descending="1" ref="C2:C14"/>
    </sortState>
  </autoFilter>
  <sortState xmlns:xlrd2="http://schemas.microsoft.com/office/spreadsheetml/2017/richdata2" ref="B8:J10">
    <sortCondition descending="1" ref="B8:B10"/>
  </sortState>
  <mergeCells count="3">
    <mergeCell ref="A1:J1"/>
    <mergeCell ref="N22:N23"/>
    <mergeCell ref="O22:O23"/>
  </mergeCells>
  <pageMargins left="0.7" right="0.7" top="0.75" bottom="0.75" header="0.3" footer="0.3"/>
  <pageSetup scale="61" orientation="portrait" horizontalDpi="4294967293" verticalDpi="4294967293" r:id="rId1"/>
  <headerFooter>
    <oddFooter>&amp;C_x000D_&amp;1#&amp;"Calibri"&amp;10&amp;K000000 DSV internal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502F6-4DFC-4ED9-AF99-F7473B77F177}">
  <dimension ref="A1:Q63"/>
  <sheetViews>
    <sheetView topLeftCell="A17" zoomScale="90" zoomScaleNormal="90" workbookViewId="0">
      <selection activeCell="S59" sqref="S59"/>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5" t="s">
        <v>328</v>
      </c>
      <c r="B1" s="365"/>
      <c r="C1" s="365"/>
      <c r="D1" s="365"/>
      <c r="E1" s="365"/>
      <c r="F1" s="365"/>
      <c r="G1" s="365"/>
      <c r="H1" s="365"/>
      <c r="I1" s="365"/>
      <c r="J1" s="365"/>
      <c r="K1" s="365"/>
      <c r="L1" s="365"/>
      <c r="M1" s="365"/>
      <c r="N1" s="365"/>
      <c r="O1" s="365"/>
      <c r="P1" s="365"/>
      <c r="Q1" s="365"/>
    </row>
    <row r="2" spans="1:17" ht="30.75" thickBot="1">
      <c r="B2" s="366" t="s">
        <v>96</v>
      </c>
      <c r="C2" s="367"/>
      <c r="D2" s="367"/>
      <c r="E2" s="367"/>
      <c r="F2" s="367"/>
      <c r="G2" s="367"/>
      <c r="H2" s="368"/>
      <c r="I2" s="142"/>
      <c r="J2" s="366" t="s">
        <v>2</v>
      </c>
      <c r="K2" s="367"/>
      <c r="L2" s="367"/>
      <c r="M2" s="367"/>
      <c r="N2" s="367"/>
      <c r="O2" s="367"/>
      <c r="P2" s="368"/>
    </row>
    <row r="3" spans="1:17" ht="17.25">
      <c r="B3" s="369" t="s">
        <v>261</v>
      </c>
      <c r="C3" s="370"/>
      <c r="D3" s="371"/>
      <c r="E3" s="112">
        <v>103</v>
      </c>
      <c r="F3" s="113">
        <v>113</v>
      </c>
      <c r="G3" s="113">
        <v>120</v>
      </c>
      <c r="H3" s="114">
        <f t="shared" ref="H3:H8" si="0">SUM(E3:G3)</f>
        <v>336</v>
      </c>
      <c r="J3" s="369" t="s">
        <v>271</v>
      </c>
      <c r="K3" s="370"/>
      <c r="L3" s="371"/>
      <c r="M3" s="112">
        <v>134</v>
      </c>
      <c r="N3" s="113">
        <v>94</v>
      </c>
      <c r="O3" s="113">
        <v>148</v>
      </c>
      <c r="P3" s="114">
        <f t="shared" ref="P3:P8" si="1">SUM(M3:O3)</f>
        <v>376</v>
      </c>
    </row>
    <row r="4" spans="1:17" ht="17.25">
      <c r="B4" s="359" t="s">
        <v>262</v>
      </c>
      <c r="C4" s="360"/>
      <c r="D4" s="361"/>
      <c r="E4" s="115">
        <v>123</v>
      </c>
      <c r="F4" s="116">
        <v>105</v>
      </c>
      <c r="G4" s="116">
        <v>114</v>
      </c>
      <c r="H4" s="117">
        <f t="shared" si="0"/>
        <v>342</v>
      </c>
      <c r="J4" s="359" t="s">
        <v>274</v>
      </c>
      <c r="K4" s="360"/>
      <c r="L4" s="361"/>
      <c r="M4" s="115">
        <v>121</v>
      </c>
      <c r="N4" s="116">
        <v>109</v>
      </c>
      <c r="O4" s="116">
        <v>124</v>
      </c>
      <c r="P4" s="117">
        <f t="shared" si="1"/>
        <v>354</v>
      </c>
    </row>
    <row r="5" spans="1:17" ht="17.25">
      <c r="B5" s="359" t="s">
        <v>154</v>
      </c>
      <c r="C5" s="360"/>
      <c r="D5" s="361"/>
      <c r="E5" s="115">
        <v>114</v>
      </c>
      <c r="F5" s="116">
        <v>109</v>
      </c>
      <c r="G5" s="116">
        <v>97</v>
      </c>
      <c r="H5" s="117">
        <f t="shared" si="0"/>
        <v>320</v>
      </c>
      <c r="J5" s="359" t="s">
        <v>70</v>
      </c>
      <c r="K5" s="360"/>
      <c r="L5" s="361"/>
      <c r="M5" s="115">
        <v>107</v>
      </c>
      <c r="N5" s="116">
        <v>101</v>
      </c>
      <c r="O5" s="116">
        <v>97</v>
      </c>
      <c r="P5" s="117">
        <f t="shared" si="1"/>
        <v>305</v>
      </c>
    </row>
    <row r="6" spans="1:17" ht="17.25">
      <c r="B6" s="359" t="s">
        <v>264</v>
      </c>
      <c r="C6" s="360"/>
      <c r="D6" s="361"/>
      <c r="E6" s="115">
        <v>99</v>
      </c>
      <c r="F6" s="116">
        <v>93</v>
      </c>
      <c r="G6" s="116">
        <v>107</v>
      </c>
      <c r="H6" s="117">
        <f t="shared" si="0"/>
        <v>299</v>
      </c>
      <c r="J6" s="359" t="s">
        <v>273</v>
      </c>
      <c r="K6" s="360"/>
      <c r="L6" s="361"/>
      <c r="M6" s="115">
        <v>109</v>
      </c>
      <c r="N6" s="116">
        <v>125</v>
      </c>
      <c r="O6" s="116">
        <v>110</v>
      </c>
      <c r="P6" s="117">
        <f t="shared" si="1"/>
        <v>344</v>
      </c>
    </row>
    <row r="7" spans="1:17" ht="18" thickBot="1">
      <c r="B7" s="362" t="s">
        <v>265</v>
      </c>
      <c r="C7" s="363"/>
      <c r="D7" s="364"/>
      <c r="E7" s="118">
        <v>129</v>
      </c>
      <c r="F7" s="119">
        <v>114</v>
      </c>
      <c r="G7" s="119">
        <v>105</v>
      </c>
      <c r="H7" s="120">
        <f t="shared" si="0"/>
        <v>348</v>
      </c>
      <c r="J7" s="362" t="s">
        <v>322</v>
      </c>
      <c r="K7" s="363"/>
      <c r="L7" s="364"/>
      <c r="M7" s="118">
        <v>101</v>
      </c>
      <c r="N7" s="119">
        <v>89</v>
      </c>
      <c r="O7" s="119">
        <v>107</v>
      </c>
      <c r="P7" s="120">
        <f t="shared" si="1"/>
        <v>297</v>
      </c>
    </row>
    <row r="8" spans="1:17" ht="19.5" thickBot="1">
      <c r="B8" s="372" t="s">
        <v>43</v>
      </c>
      <c r="C8" s="373"/>
      <c r="D8" s="374"/>
      <c r="E8" s="121">
        <f>SUM(E3:E7)</f>
        <v>568</v>
      </c>
      <c r="F8" s="122">
        <f>SUM(F3:F7)</f>
        <v>534</v>
      </c>
      <c r="G8" s="122">
        <f>SUM(G3:G7)</f>
        <v>543</v>
      </c>
      <c r="H8" s="123">
        <f t="shared" si="0"/>
        <v>1645</v>
      </c>
      <c r="J8" s="372" t="s">
        <v>43</v>
      </c>
      <c r="K8" s="373"/>
      <c r="L8" s="374"/>
      <c r="M8" s="121">
        <f>SUM(M3:M7)</f>
        <v>572</v>
      </c>
      <c r="N8" s="122">
        <f>SUM(N3:N7)</f>
        <v>518</v>
      </c>
      <c r="O8" s="122">
        <f>SUM(O3:O7)</f>
        <v>586</v>
      </c>
      <c r="P8" s="123">
        <f t="shared" si="1"/>
        <v>1676</v>
      </c>
    </row>
    <row r="9" spans="1:17" ht="20.25" thickBot="1">
      <c r="B9" s="375" t="s">
        <v>42</v>
      </c>
      <c r="C9" s="376"/>
      <c r="D9" s="6">
        <f>SUM(E9:H9)</f>
        <v>2</v>
      </c>
      <c r="E9" s="124">
        <f>IF(E8&gt;M8,2,0)+IF(E8&lt;M8,0)+IF(E8=M8,1)</f>
        <v>0</v>
      </c>
      <c r="F9" s="125">
        <f>IF(F8&gt;N8,2,0)+IF(F8&lt;N8,0)+IF(F8=N8,1)</f>
        <v>2</v>
      </c>
      <c r="G9" s="125">
        <f>IF(G8&gt;O8,2,0)+IF(G8&lt;O8,0)+IF(G8=O8,1)</f>
        <v>0</v>
      </c>
      <c r="H9" s="126">
        <f>IF(H8&gt;P8,2,0)+IF(H8&lt;P8,0)+IF(H8=P8,1)</f>
        <v>0</v>
      </c>
      <c r="J9" s="375" t="s">
        <v>42</v>
      </c>
      <c r="K9" s="376"/>
      <c r="L9" s="6">
        <f>SUM(M9:P9)</f>
        <v>6</v>
      </c>
      <c r="M9" s="124">
        <f>IF(M8&gt;E8,2,0)+IF(M8&lt;E8,0)+IF(M8=E8,1)</f>
        <v>2</v>
      </c>
      <c r="N9" s="125">
        <f>IF(N8&gt;F8,2,0)+IF(N8&lt;F8,0)+IF(N8=F8,1)</f>
        <v>0</v>
      </c>
      <c r="O9" s="125">
        <f>IF(O8&gt;G8,2,0)+IF(O8&lt;G8,0)+IF(O8=G8,1)</f>
        <v>2</v>
      </c>
      <c r="P9" s="126">
        <f>IF(P8&gt;H8,2,0)+IF(P8&lt;H8,0)+IF(P8=H8,1)</f>
        <v>2</v>
      </c>
    </row>
    <row r="10" spans="1:17" ht="15.75" thickBot="1"/>
    <row r="11" spans="1:17" ht="30.75" thickBot="1">
      <c r="B11" s="377" t="s">
        <v>163</v>
      </c>
      <c r="C11" s="378"/>
      <c r="D11" s="378"/>
      <c r="E11" s="378"/>
      <c r="F11" s="378"/>
      <c r="G11" s="378"/>
      <c r="H11" s="379"/>
      <c r="I11" s="142"/>
      <c r="J11" s="377" t="s">
        <v>142</v>
      </c>
      <c r="K11" s="378"/>
      <c r="L11" s="378"/>
      <c r="M11" s="378"/>
      <c r="N11" s="378"/>
      <c r="O11" s="378"/>
      <c r="P11" s="379"/>
    </row>
    <row r="12" spans="1:17" ht="17.25">
      <c r="B12" s="369" t="s">
        <v>267</v>
      </c>
      <c r="C12" s="370"/>
      <c r="D12" s="371"/>
      <c r="E12" s="112">
        <v>122</v>
      </c>
      <c r="F12" s="113">
        <v>135</v>
      </c>
      <c r="G12" s="113">
        <v>110</v>
      </c>
      <c r="H12" s="114">
        <f t="shared" ref="H12:H17" si="2">SUM(E12:G12)</f>
        <v>367</v>
      </c>
      <c r="J12" s="369" t="s">
        <v>74</v>
      </c>
      <c r="K12" s="370"/>
      <c r="L12" s="371"/>
      <c r="M12" s="112">
        <v>105</v>
      </c>
      <c r="N12" s="113">
        <v>99</v>
      </c>
      <c r="O12" s="113">
        <v>100</v>
      </c>
      <c r="P12" s="114">
        <f t="shared" ref="P12:P17" si="3">SUM(M12:O12)</f>
        <v>304</v>
      </c>
    </row>
    <row r="13" spans="1:17" ht="17.25">
      <c r="B13" s="359" t="s">
        <v>156</v>
      </c>
      <c r="C13" s="360"/>
      <c r="D13" s="361"/>
      <c r="E13" s="115">
        <v>127</v>
      </c>
      <c r="F13" s="116">
        <v>106</v>
      </c>
      <c r="G13" s="116">
        <v>126</v>
      </c>
      <c r="H13" s="117">
        <f t="shared" si="2"/>
        <v>359</v>
      </c>
      <c r="J13" s="359" t="s">
        <v>281</v>
      </c>
      <c r="K13" s="360"/>
      <c r="L13" s="361"/>
      <c r="M13" s="115">
        <v>113</v>
      </c>
      <c r="N13" s="116">
        <v>111</v>
      </c>
      <c r="O13" s="116">
        <v>122</v>
      </c>
      <c r="P13" s="117">
        <f t="shared" si="3"/>
        <v>346</v>
      </c>
    </row>
    <row r="14" spans="1:17" ht="17.25">
      <c r="B14" s="359" t="s">
        <v>268</v>
      </c>
      <c r="C14" s="360"/>
      <c r="D14" s="361"/>
      <c r="E14" s="115">
        <v>142</v>
      </c>
      <c r="F14" s="116">
        <v>120</v>
      </c>
      <c r="G14" s="116">
        <v>115</v>
      </c>
      <c r="H14" s="117">
        <f t="shared" si="2"/>
        <v>377</v>
      </c>
      <c r="J14" s="359" t="s">
        <v>282</v>
      </c>
      <c r="K14" s="360"/>
      <c r="L14" s="361"/>
      <c r="M14" s="115">
        <v>116</v>
      </c>
      <c r="N14" s="116">
        <v>150</v>
      </c>
      <c r="O14" s="116">
        <v>108</v>
      </c>
      <c r="P14" s="117">
        <f t="shared" si="3"/>
        <v>374</v>
      </c>
    </row>
    <row r="15" spans="1:17" ht="17.25">
      <c r="B15" s="359" t="s">
        <v>269</v>
      </c>
      <c r="C15" s="360"/>
      <c r="D15" s="361"/>
      <c r="E15" s="115">
        <v>104</v>
      </c>
      <c r="F15" s="116">
        <v>153</v>
      </c>
      <c r="G15" s="116">
        <v>131</v>
      </c>
      <c r="H15" s="117">
        <f t="shared" si="2"/>
        <v>388</v>
      </c>
      <c r="J15" s="359" t="s">
        <v>283</v>
      </c>
      <c r="K15" s="360"/>
      <c r="L15" s="361"/>
      <c r="M15" s="115">
        <v>117</v>
      </c>
      <c r="N15" s="116">
        <v>113</v>
      </c>
      <c r="O15" s="116">
        <v>115</v>
      </c>
      <c r="P15" s="117">
        <f t="shared" si="3"/>
        <v>345</v>
      </c>
    </row>
    <row r="16" spans="1:17" ht="18" thickBot="1">
      <c r="B16" s="362" t="s">
        <v>270</v>
      </c>
      <c r="C16" s="363"/>
      <c r="D16" s="364"/>
      <c r="E16" s="118">
        <v>142</v>
      </c>
      <c r="F16" s="119">
        <v>172</v>
      </c>
      <c r="G16" s="119">
        <v>141</v>
      </c>
      <c r="H16" s="120">
        <f t="shared" si="2"/>
        <v>455</v>
      </c>
      <c r="J16" s="362" t="s">
        <v>284</v>
      </c>
      <c r="K16" s="363"/>
      <c r="L16" s="364"/>
      <c r="M16" s="118">
        <v>102</v>
      </c>
      <c r="N16" s="119">
        <v>106</v>
      </c>
      <c r="O16" s="119">
        <v>121</v>
      </c>
      <c r="P16" s="120">
        <f t="shared" si="3"/>
        <v>329</v>
      </c>
    </row>
    <row r="17" spans="2:16" ht="19.5" thickBot="1">
      <c r="B17" s="372" t="s">
        <v>43</v>
      </c>
      <c r="C17" s="373"/>
      <c r="D17" s="374"/>
      <c r="E17" s="121">
        <f>SUM(E12:E16)</f>
        <v>637</v>
      </c>
      <c r="F17" s="122">
        <f>SUM(F12:F16)</f>
        <v>686</v>
      </c>
      <c r="G17" s="122">
        <f>SUM(G12:G16)</f>
        <v>623</v>
      </c>
      <c r="H17" s="123">
        <f t="shared" si="2"/>
        <v>1946</v>
      </c>
      <c r="J17" s="372" t="s">
        <v>43</v>
      </c>
      <c r="K17" s="373"/>
      <c r="L17" s="374"/>
      <c r="M17" s="121">
        <f>SUM(M12:M16)</f>
        <v>553</v>
      </c>
      <c r="N17" s="122">
        <f>SUM(N12:N16)</f>
        <v>579</v>
      </c>
      <c r="O17" s="122">
        <f>SUM(O12:O16)</f>
        <v>566</v>
      </c>
      <c r="P17" s="123">
        <f t="shared" si="3"/>
        <v>1698</v>
      </c>
    </row>
    <row r="18" spans="2:16" ht="20.25" thickBot="1">
      <c r="B18" s="375" t="s">
        <v>42</v>
      </c>
      <c r="C18" s="376"/>
      <c r="D18" s="6">
        <f>SUM(E18:H18)</f>
        <v>8</v>
      </c>
      <c r="E18" s="124">
        <f>IF(E17&gt;M17,2,0)+IF(E17&lt;M17,0)+IF(E17=M17,1)</f>
        <v>2</v>
      </c>
      <c r="F18" s="125">
        <f>IF(F17&gt;N17,2,0)+IF(F17&lt;N17,0)+IF(F17=N17,1)</f>
        <v>2</v>
      </c>
      <c r="G18" s="125">
        <f>IF(G17&gt;O17,2,0)+IF(G17&lt;O17,0)+IF(G17=O17,1)</f>
        <v>2</v>
      </c>
      <c r="H18" s="126">
        <f>IF(H17&gt;P17,2,0)+IF(H17&lt;P17,0)+IF(H17=P17,1)</f>
        <v>2</v>
      </c>
      <c r="J18" s="375" t="s">
        <v>42</v>
      </c>
      <c r="K18" s="376"/>
      <c r="L18" s="6">
        <f>SUM(M18:P18)</f>
        <v>0</v>
      </c>
      <c r="M18" s="124">
        <f>IF(M17&gt;E17,2,0)+IF(M17&lt;E17,0)+IF(M17=E17,1)</f>
        <v>0</v>
      </c>
      <c r="N18" s="125">
        <f>IF(N17&gt;F17,2,0)+IF(N17&lt;F17,0)+IF(N17=F17,1)</f>
        <v>0</v>
      </c>
      <c r="O18" s="125">
        <f>IF(O17&gt;G17,2,0)+IF(O17&lt;G17,0)+IF(O17=G17,1)</f>
        <v>0</v>
      </c>
      <c r="P18" s="126">
        <f>IF(P17&gt;H17,2,0)+IF(P17&lt;H17,0)+IF(P17=H17,1)</f>
        <v>0</v>
      </c>
    </row>
    <row r="19" spans="2:16" ht="15.75" thickBot="1"/>
    <row r="20" spans="2:16" ht="30.75" thickBot="1">
      <c r="B20" s="366" t="s">
        <v>176</v>
      </c>
      <c r="C20" s="367"/>
      <c r="D20" s="367"/>
      <c r="E20" s="367"/>
      <c r="F20" s="367"/>
      <c r="G20" s="367"/>
      <c r="H20" s="368"/>
      <c r="I20" s="142"/>
      <c r="J20" s="366" t="s">
        <v>228</v>
      </c>
      <c r="K20" s="367"/>
      <c r="L20" s="367"/>
      <c r="M20" s="367"/>
      <c r="N20" s="367"/>
      <c r="O20" s="367"/>
      <c r="P20" s="368"/>
    </row>
    <row r="21" spans="2:16" ht="17.25">
      <c r="B21" s="369" t="s">
        <v>252</v>
      </c>
      <c r="C21" s="370"/>
      <c r="D21" s="371"/>
      <c r="E21" s="112">
        <v>121</v>
      </c>
      <c r="F21" s="113">
        <v>112</v>
      </c>
      <c r="G21" s="113">
        <v>139</v>
      </c>
      <c r="H21" s="114">
        <f t="shared" ref="H21:H26" si="4">SUM(E21:G21)</f>
        <v>372</v>
      </c>
      <c r="J21" s="369" t="s">
        <v>249</v>
      </c>
      <c r="K21" s="370"/>
      <c r="L21" s="371"/>
      <c r="M21" s="112">
        <v>112</v>
      </c>
      <c r="N21" s="113">
        <v>99</v>
      </c>
      <c r="O21" s="113">
        <v>103</v>
      </c>
      <c r="P21" s="114">
        <f t="shared" ref="P21:P26" si="5">SUM(M21:O21)</f>
        <v>314</v>
      </c>
    </row>
    <row r="22" spans="2:16" ht="17.25">
      <c r="B22" s="359" t="s">
        <v>67</v>
      </c>
      <c r="C22" s="360"/>
      <c r="D22" s="361"/>
      <c r="E22" s="115">
        <v>114</v>
      </c>
      <c r="F22" s="116">
        <v>107</v>
      </c>
      <c r="G22" s="116">
        <v>115</v>
      </c>
      <c r="H22" s="117">
        <f t="shared" si="4"/>
        <v>336</v>
      </c>
      <c r="J22" s="359" t="s">
        <v>248</v>
      </c>
      <c r="K22" s="360"/>
      <c r="L22" s="361"/>
      <c r="M22" s="115">
        <v>114</v>
      </c>
      <c r="N22" s="116">
        <v>117</v>
      </c>
      <c r="O22" s="116">
        <v>90</v>
      </c>
      <c r="P22" s="117">
        <f t="shared" si="5"/>
        <v>321</v>
      </c>
    </row>
    <row r="23" spans="2:16" ht="17.25">
      <c r="B23" s="359" t="s">
        <v>253</v>
      </c>
      <c r="C23" s="360"/>
      <c r="D23" s="361"/>
      <c r="E23" s="115">
        <v>122</v>
      </c>
      <c r="F23" s="116">
        <v>131</v>
      </c>
      <c r="G23" s="116">
        <v>127</v>
      </c>
      <c r="H23" s="117">
        <f t="shared" si="4"/>
        <v>380</v>
      </c>
      <c r="J23" s="359" t="s">
        <v>323</v>
      </c>
      <c r="K23" s="360"/>
      <c r="L23" s="361"/>
      <c r="M23" s="115">
        <v>129</v>
      </c>
      <c r="N23" s="116">
        <v>135</v>
      </c>
      <c r="O23" s="116">
        <v>131</v>
      </c>
      <c r="P23" s="117">
        <f t="shared" si="5"/>
        <v>395</v>
      </c>
    </row>
    <row r="24" spans="2:16" ht="17.25">
      <c r="B24" s="359" t="s">
        <v>254</v>
      </c>
      <c r="C24" s="360"/>
      <c r="D24" s="361"/>
      <c r="E24" s="115">
        <v>123</v>
      </c>
      <c r="F24" s="116">
        <v>121</v>
      </c>
      <c r="G24" s="116">
        <v>127</v>
      </c>
      <c r="H24" s="117">
        <f t="shared" si="4"/>
        <v>371</v>
      </c>
      <c r="J24" s="359" t="s">
        <v>329</v>
      </c>
      <c r="K24" s="360"/>
      <c r="L24" s="361"/>
      <c r="M24" s="115">
        <v>120</v>
      </c>
      <c r="N24" s="116">
        <v>138</v>
      </c>
      <c r="O24" s="116">
        <v>115</v>
      </c>
      <c r="P24" s="117">
        <f t="shared" si="5"/>
        <v>373</v>
      </c>
    </row>
    <row r="25" spans="2:16" ht="18" thickBot="1">
      <c r="B25" s="362" t="s">
        <v>255</v>
      </c>
      <c r="C25" s="363"/>
      <c r="D25" s="364"/>
      <c r="E25" s="118">
        <v>132</v>
      </c>
      <c r="F25" s="119">
        <v>113</v>
      </c>
      <c r="G25" s="119">
        <v>136</v>
      </c>
      <c r="H25" s="120">
        <f t="shared" si="4"/>
        <v>381</v>
      </c>
      <c r="J25" s="362" t="s">
        <v>324</v>
      </c>
      <c r="K25" s="363"/>
      <c r="L25" s="364"/>
      <c r="M25" s="118">
        <v>100</v>
      </c>
      <c r="N25" s="119">
        <v>113</v>
      </c>
      <c r="O25" s="119">
        <v>128</v>
      </c>
      <c r="P25" s="120">
        <f t="shared" si="5"/>
        <v>341</v>
      </c>
    </row>
    <row r="26" spans="2:16" ht="19.5" thickBot="1">
      <c r="B26" s="372" t="s">
        <v>43</v>
      </c>
      <c r="C26" s="373"/>
      <c r="D26" s="374"/>
      <c r="E26" s="121">
        <f>SUM(E21:E25)</f>
        <v>612</v>
      </c>
      <c r="F26" s="122">
        <f>SUM(F21:F25)</f>
        <v>584</v>
      </c>
      <c r="G26" s="122">
        <f>SUM(G21:G25)</f>
        <v>644</v>
      </c>
      <c r="H26" s="123">
        <f t="shared" si="4"/>
        <v>1840</v>
      </c>
      <c r="J26" s="372" t="s">
        <v>43</v>
      </c>
      <c r="K26" s="373"/>
      <c r="L26" s="374"/>
      <c r="M26" s="121">
        <f>SUM(M21:M25)</f>
        <v>575</v>
      </c>
      <c r="N26" s="122">
        <f>SUM(N21:N25)</f>
        <v>602</v>
      </c>
      <c r="O26" s="122">
        <f>SUM(O21:O25)</f>
        <v>567</v>
      </c>
      <c r="P26" s="123">
        <f t="shared" si="5"/>
        <v>1744</v>
      </c>
    </row>
    <row r="27" spans="2:16" ht="20.25" thickBot="1">
      <c r="B27" s="375" t="s">
        <v>42</v>
      </c>
      <c r="C27" s="376"/>
      <c r="D27" s="6">
        <f>SUM(E27:H27)</f>
        <v>6</v>
      </c>
      <c r="E27" s="124">
        <f>IF(E26&gt;M26,2,0)+IF(E26&lt;M26,0)+IF(E26=M26,1)</f>
        <v>2</v>
      </c>
      <c r="F27" s="125">
        <f>IF(F26&gt;N26,2,0)+IF(F26&lt;N26,0)+IF(F26=N26,1)</f>
        <v>0</v>
      </c>
      <c r="G27" s="125">
        <f>IF(G26&gt;O26,2,0)+IF(G26&lt;O26,0)+IF(G26=O26,1)</f>
        <v>2</v>
      </c>
      <c r="H27" s="126">
        <f>IF(H26&gt;P26,2,0)+IF(H26&lt;P26,0)+IF(H26=P26,1)</f>
        <v>2</v>
      </c>
      <c r="J27" s="375" t="s">
        <v>42</v>
      </c>
      <c r="K27" s="376"/>
      <c r="L27" s="6">
        <f>SUM(M27:P27)</f>
        <v>2</v>
      </c>
      <c r="M27" s="124">
        <f>IF(M26&gt;E26,2,0)+IF(M26&lt;E26,0)+IF(M26=E26,1)</f>
        <v>0</v>
      </c>
      <c r="N27" s="125">
        <f>IF(N26&gt;F26,2,0)+IF(N26&lt;F26,0)+IF(N26=F26,1)</f>
        <v>2</v>
      </c>
      <c r="O27" s="125">
        <f>IF(O26&gt;G26,2,0)+IF(O26&lt;G26,0)+IF(O26=G26,1)</f>
        <v>0</v>
      </c>
      <c r="P27" s="126">
        <f>IF(P26&gt;H26,2,0)+IF(P26&lt;H26,0)+IF(P26=H26,1)</f>
        <v>0</v>
      </c>
    </row>
    <row r="28" spans="2:16" ht="15.75" thickBot="1"/>
    <row r="29" spans="2:16" ht="30.75" thickBot="1">
      <c r="B29" s="377" t="s">
        <v>175</v>
      </c>
      <c r="C29" s="378"/>
      <c r="D29" s="378"/>
      <c r="E29" s="378"/>
      <c r="F29" s="378"/>
      <c r="G29" s="378"/>
      <c r="H29" s="379"/>
      <c r="I29" s="142"/>
      <c r="J29" s="377" t="s">
        <v>97</v>
      </c>
      <c r="K29" s="378"/>
      <c r="L29" s="378"/>
      <c r="M29" s="378"/>
      <c r="N29" s="378"/>
      <c r="O29" s="378"/>
      <c r="P29" s="379"/>
    </row>
    <row r="30" spans="2:16" ht="17.25">
      <c r="B30" s="369" t="s">
        <v>221</v>
      </c>
      <c r="C30" s="370"/>
      <c r="D30" s="371"/>
      <c r="E30" s="112">
        <v>140</v>
      </c>
      <c r="F30" s="113">
        <v>145</v>
      </c>
      <c r="G30" s="113">
        <v>127</v>
      </c>
      <c r="H30" s="114">
        <f t="shared" ref="H30:H35" si="6">SUM(E30:G30)</f>
        <v>412</v>
      </c>
      <c r="J30" s="369" t="s">
        <v>330</v>
      </c>
      <c r="K30" s="370"/>
      <c r="L30" s="371"/>
      <c r="M30" s="112">
        <v>120</v>
      </c>
      <c r="N30" s="113">
        <v>126</v>
      </c>
      <c r="O30" s="113">
        <v>128</v>
      </c>
      <c r="P30" s="114">
        <f t="shared" ref="P30:P35" si="7">SUM(M30:O30)</f>
        <v>374</v>
      </c>
    </row>
    <row r="31" spans="2:16" ht="17.25">
      <c r="B31" s="359" t="s">
        <v>171</v>
      </c>
      <c r="C31" s="360"/>
      <c r="D31" s="361"/>
      <c r="E31" s="115">
        <v>91</v>
      </c>
      <c r="F31" s="116">
        <v>104</v>
      </c>
      <c r="G31" s="116">
        <v>123</v>
      </c>
      <c r="H31" s="117">
        <f t="shared" si="6"/>
        <v>318</v>
      </c>
      <c r="J31" s="359" t="s">
        <v>287</v>
      </c>
      <c r="K31" s="360"/>
      <c r="L31" s="361"/>
      <c r="M31" s="115">
        <v>120</v>
      </c>
      <c r="N31" s="116">
        <v>103</v>
      </c>
      <c r="O31" s="116">
        <v>108</v>
      </c>
      <c r="P31" s="117">
        <f t="shared" si="7"/>
        <v>331</v>
      </c>
    </row>
    <row r="32" spans="2:16" ht="17.25">
      <c r="B32" s="359" t="s">
        <v>165</v>
      </c>
      <c r="C32" s="360"/>
      <c r="D32" s="361"/>
      <c r="E32" s="115">
        <v>99</v>
      </c>
      <c r="F32" s="116">
        <v>115</v>
      </c>
      <c r="G32" s="116">
        <v>106</v>
      </c>
      <c r="H32" s="117">
        <f t="shared" si="6"/>
        <v>320</v>
      </c>
      <c r="J32" s="359" t="s">
        <v>286</v>
      </c>
      <c r="K32" s="360"/>
      <c r="L32" s="361"/>
      <c r="M32" s="115">
        <v>100</v>
      </c>
      <c r="N32" s="116">
        <v>100</v>
      </c>
      <c r="O32" s="116">
        <v>105</v>
      </c>
      <c r="P32" s="117">
        <f t="shared" si="7"/>
        <v>305</v>
      </c>
    </row>
    <row r="33" spans="2:16" ht="17.25">
      <c r="B33" s="359" t="s">
        <v>80</v>
      </c>
      <c r="C33" s="360"/>
      <c r="D33" s="361"/>
      <c r="E33" s="115">
        <v>132</v>
      </c>
      <c r="F33" s="116">
        <v>101</v>
      </c>
      <c r="G33" s="116">
        <v>113</v>
      </c>
      <c r="H33" s="117">
        <f t="shared" si="6"/>
        <v>346</v>
      </c>
      <c r="J33" s="359" t="s">
        <v>285</v>
      </c>
      <c r="K33" s="360"/>
      <c r="L33" s="361"/>
      <c r="M33" s="115">
        <v>111</v>
      </c>
      <c r="N33" s="116">
        <v>96</v>
      </c>
      <c r="O33" s="116">
        <v>104</v>
      </c>
      <c r="P33" s="117">
        <f t="shared" si="7"/>
        <v>311</v>
      </c>
    </row>
    <row r="34" spans="2:16" ht="18" thickBot="1">
      <c r="B34" s="362" t="s">
        <v>166</v>
      </c>
      <c r="C34" s="363"/>
      <c r="D34" s="364"/>
      <c r="E34" s="118">
        <v>107</v>
      </c>
      <c r="F34" s="119">
        <v>93</v>
      </c>
      <c r="G34" s="119">
        <v>121</v>
      </c>
      <c r="H34" s="120">
        <f t="shared" si="6"/>
        <v>321</v>
      </c>
      <c r="J34" s="362" t="s">
        <v>331</v>
      </c>
      <c r="K34" s="363"/>
      <c r="L34" s="364"/>
      <c r="M34" s="118">
        <v>113</v>
      </c>
      <c r="N34" s="119">
        <v>98</v>
      </c>
      <c r="O34" s="119">
        <v>137</v>
      </c>
      <c r="P34" s="120">
        <f t="shared" si="7"/>
        <v>348</v>
      </c>
    </row>
    <row r="35" spans="2:16" ht="19.5" thickBot="1">
      <c r="B35" s="372" t="s">
        <v>43</v>
      </c>
      <c r="C35" s="373"/>
      <c r="D35" s="374"/>
      <c r="E35" s="121">
        <f>SUM(E30:E34)</f>
        <v>569</v>
      </c>
      <c r="F35" s="122">
        <f>SUM(F30:F34)</f>
        <v>558</v>
      </c>
      <c r="G35" s="122">
        <f>SUM(G30:G34)</f>
        <v>590</v>
      </c>
      <c r="H35" s="123">
        <f t="shared" si="6"/>
        <v>1717</v>
      </c>
      <c r="J35" s="372" t="s">
        <v>43</v>
      </c>
      <c r="K35" s="373"/>
      <c r="L35" s="374"/>
      <c r="M35" s="121">
        <f>SUM(M30:M34)</f>
        <v>564</v>
      </c>
      <c r="N35" s="122">
        <f>SUM(N30:N34)</f>
        <v>523</v>
      </c>
      <c r="O35" s="122">
        <f>SUM(O30:O34)</f>
        <v>582</v>
      </c>
      <c r="P35" s="123">
        <f t="shared" si="7"/>
        <v>1669</v>
      </c>
    </row>
    <row r="36" spans="2:16" ht="20.25" thickBot="1">
      <c r="B36" s="375" t="s">
        <v>42</v>
      </c>
      <c r="C36" s="376"/>
      <c r="D36" s="6">
        <f>SUM(E36:H36)</f>
        <v>8</v>
      </c>
      <c r="E36" s="124">
        <f>IF(E35&gt;M35,2,0)+IF(E35&lt;M35,0)+IF(E35=M35,1)</f>
        <v>2</v>
      </c>
      <c r="F36" s="125">
        <f>IF(F35&gt;N35,2,0)+IF(F35&lt;N35,0)+IF(F35=N35,1)</f>
        <v>2</v>
      </c>
      <c r="G36" s="125">
        <f>IF(G35&gt;O35,2,0)+IF(G35&lt;O35,0)+IF(G35=O35,1)</f>
        <v>2</v>
      </c>
      <c r="H36" s="126">
        <f>IF(H35&gt;P35,2,0)+IF(H35&lt;P35,0)+IF(H35=P35,1)</f>
        <v>2</v>
      </c>
      <c r="J36" s="375" t="s">
        <v>42</v>
      </c>
      <c r="K36" s="376"/>
      <c r="L36" s="6">
        <f>SUM(M36:P36)</f>
        <v>0</v>
      </c>
      <c r="M36" s="124">
        <f>IF(M35&gt;E35,2,0)+IF(M35&lt;E35,0)+IF(M35=E35,1)</f>
        <v>0</v>
      </c>
      <c r="N36" s="125">
        <f>IF(N35&gt;F35,2,0)+IF(N35&lt;F35,0)+IF(N35=F35,1)</f>
        <v>0</v>
      </c>
      <c r="O36" s="125">
        <f>IF(O35&gt;G35,2,0)+IF(O35&lt;G35,0)+IF(O35=G35,1)</f>
        <v>0</v>
      </c>
      <c r="P36" s="126">
        <f>IF(P35&gt;H35,2,0)+IF(P35&lt;H35,0)+IF(P35=H35,1)</f>
        <v>0</v>
      </c>
    </row>
    <row r="37" spans="2:16" ht="15.75" thickBot="1"/>
    <row r="38" spans="2:16" ht="30.75" thickBot="1">
      <c r="B38" s="366" t="s">
        <v>95</v>
      </c>
      <c r="C38" s="367"/>
      <c r="D38" s="367"/>
      <c r="E38" s="367"/>
      <c r="F38" s="367"/>
      <c r="G38" s="367"/>
      <c r="H38" s="368"/>
      <c r="I38" s="142"/>
      <c r="J38" s="366" t="s">
        <v>1</v>
      </c>
      <c r="K38" s="367"/>
      <c r="L38" s="367"/>
      <c r="M38" s="367"/>
      <c r="N38" s="367"/>
      <c r="O38" s="367"/>
      <c r="P38" s="368"/>
    </row>
    <row r="39" spans="2:16" ht="17.25">
      <c r="B39" s="369" t="s">
        <v>157</v>
      </c>
      <c r="C39" s="370"/>
      <c r="D39" s="371"/>
      <c r="E39" s="112">
        <v>128</v>
      </c>
      <c r="F39" s="113">
        <v>104</v>
      </c>
      <c r="G39" s="113">
        <v>96</v>
      </c>
      <c r="H39" s="114">
        <f t="shared" ref="H39:H44" si="8">SUM(E39:G39)</f>
        <v>328</v>
      </c>
      <c r="J39" s="369" t="s">
        <v>220</v>
      </c>
      <c r="K39" s="370"/>
      <c r="L39" s="371"/>
      <c r="M39" s="112">
        <v>110</v>
      </c>
      <c r="N39" s="113">
        <v>122</v>
      </c>
      <c r="O39" s="113">
        <v>101</v>
      </c>
      <c r="P39" s="114">
        <f t="shared" ref="P39:P44" si="9">SUM(M39:O39)</f>
        <v>333</v>
      </c>
    </row>
    <row r="40" spans="2:16" ht="17.25">
      <c r="B40" s="359" t="s">
        <v>168</v>
      </c>
      <c r="C40" s="360"/>
      <c r="D40" s="361"/>
      <c r="E40" s="115">
        <v>121</v>
      </c>
      <c r="F40" s="116">
        <v>118</v>
      </c>
      <c r="G40" s="116">
        <v>110</v>
      </c>
      <c r="H40" s="117">
        <f t="shared" si="8"/>
        <v>349</v>
      </c>
      <c r="J40" s="359" t="s">
        <v>257</v>
      </c>
      <c r="K40" s="360"/>
      <c r="L40" s="361"/>
      <c r="M40" s="115">
        <v>110</v>
      </c>
      <c r="N40" s="116">
        <v>138</v>
      </c>
      <c r="O40" s="116">
        <v>124</v>
      </c>
      <c r="P40" s="117">
        <f t="shared" si="9"/>
        <v>372</v>
      </c>
    </row>
    <row r="41" spans="2:16" ht="17.25">
      <c r="B41" s="359" t="s">
        <v>158</v>
      </c>
      <c r="C41" s="360"/>
      <c r="D41" s="361"/>
      <c r="E41" s="115">
        <v>117</v>
      </c>
      <c r="F41" s="116">
        <v>117</v>
      </c>
      <c r="G41" s="116">
        <v>114</v>
      </c>
      <c r="H41" s="117">
        <f t="shared" si="8"/>
        <v>348</v>
      </c>
      <c r="J41" s="359" t="s">
        <v>258</v>
      </c>
      <c r="K41" s="360"/>
      <c r="L41" s="361"/>
      <c r="M41" s="115">
        <v>110</v>
      </c>
      <c r="N41" s="116">
        <v>120</v>
      </c>
      <c r="O41" s="116">
        <v>118</v>
      </c>
      <c r="P41" s="117">
        <f t="shared" si="9"/>
        <v>348</v>
      </c>
    </row>
    <row r="42" spans="2:16" ht="17.25">
      <c r="B42" s="359" t="s">
        <v>229</v>
      </c>
      <c r="C42" s="360"/>
      <c r="D42" s="361"/>
      <c r="E42" s="115">
        <v>111</v>
      </c>
      <c r="F42" s="116">
        <v>90</v>
      </c>
      <c r="G42" s="116">
        <v>110</v>
      </c>
      <c r="H42" s="117">
        <f t="shared" si="8"/>
        <v>311</v>
      </c>
      <c r="J42" s="359" t="s">
        <v>256</v>
      </c>
      <c r="K42" s="360"/>
      <c r="L42" s="361"/>
      <c r="M42" s="115">
        <v>147</v>
      </c>
      <c r="N42" s="116">
        <v>117</v>
      </c>
      <c r="O42" s="116">
        <v>134</v>
      </c>
      <c r="P42" s="117">
        <f t="shared" si="9"/>
        <v>398</v>
      </c>
    </row>
    <row r="43" spans="2:16" ht="18" thickBot="1">
      <c r="B43" s="362" t="s">
        <v>64</v>
      </c>
      <c r="C43" s="363"/>
      <c r="D43" s="364"/>
      <c r="E43" s="118">
        <v>119</v>
      </c>
      <c r="F43" s="119">
        <v>141</v>
      </c>
      <c r="G43" s="119">
        <v>114</v>
      </c>
      <c r="H43" s="120">
        <f t="shared" si="8"/>
        <v>374</v>
      </c>
      <c r="J43" s="362" t="s">
        <v>332</v>
      </c>
      <c r="K43" s="363"/>
      <c r="L43" s="364"/>
      <c r="M43" s="118">
        <v>123</v>
      </c>
      <c r="N43" s="119">
        <v>130</v>
      </c>
      <c r="O43" s="119">
        <v>113</v>
      </c>
      <c r="P43" s="120">
        <f t="shared" si="9"/>
        <v>366</v>
      </c>
    </row>
    <row r="44" spans="2:16" ht="19.5" thickBot="1">
      <c r="B44" s="372" t="s">
        <v>43</v>
      </c>
      <c r="C44" s="373"/>
      <c r="D44" s="374"/>
      <c r="E44" s="121">
        <f>SUM(E39:E43)</f>
        <v>596</v>
      </c>
      <c r="F44" s="122">
        <f>SUM(F39:F43)</f>
        <v>570</v>
      </c>
      <c r="G44" s="122">
        <f>SUM(G39:G43)</f>
        <v>544</v>
      </c>
      <c r="H44" s="123">
        <f t="shared" si="8"/>
        <v>1710</v>
      </c>
      <c r="J44" s="372" t="s">
        <v>43</v>
      </c>
      <c r="K44" s="373"/>
      <c r="L44" s="374"/>
      <c r="M44" s="121">
        <f>SUM(M39:M43)</f>
        <v>600</v>
      </c>
      <c r="N44" s="122">
        <f>SUM(N39:N43)</f>
        <v>627</v>
      </c>
      <c r="O44" s="122">
        <f>SUM(O39:O43)</f>
        <v>590</v>
      </c>
      <c r="P44" s="123">
        <f t="shared" si="9"/>
        <v>1817</v>
      </c>
    </row>
    <row r="45" spans="2:16" ht="20.25" thickBot="1">
      <c r="B45" s="375" t="s">
        <v>42</v>
      </c>
      <c r="C45" s="376"/>
      <c r="D45" s="6">
        <f>SUM(E45:H45)</f>
        <v>0</v>
      </c>
      <c r="E45" s="124">
        <f>IF(E44&gt;M44,2,0)+IF(E44&lt;M44,0)+IF(E44=M44,1)</f>
        <v>0</v>
      </c>
      <c r="F45" s="125">
        <f>IF(F44&gt;N44,2,0)+IF(F44&lt;N44,0)+IF(F44=N44,1)</f>
        <v>0</v>
      </c>
      <c r="G45" s="125">
        <f>IF(G44&gt;O44,2,0)+IF(G44&lt;O44,0)+IF(G44=O44,1)</f>
        <v>0</v>
      </c>
      <c r="H45" s="126">
        <f>IF(H44&gt;P44,2,0)+IF(H44&lt;P44,0)+IF(H44=P44,1)</f>
        <v>0</v>
      </c>
      <c r="J45" s="375" t="s">
        <v>42</v>
      </c>
      <c r="K45" s="376"/>
      <c r="L45" s="6">
        <f>SUM(M45:P45)</f>
        <v>8</v>
      </c>
      <c r="M45" s="124">
        <f>IF(M44&gt;E44,2,0)+IF(M44&lt;E44,0)+IF(M44=E44,1)</f>
        <v>2</v>
      </c>
      <c r="N45" s="125">
        <f>IF(N44&gt;F44,2,0)+IF(N44&lt;F44,0)+IF(N44=F44,1)</f>
        <v>2</v>
      </c>
      <c r="O45" s="125">
        <f>IF(O44&gt;G44,2,0)+IF(O44&lt;G44,0)+IF(O44=G44,1)</f>
        <v>2</v>
      </c>
      <c r="P45" s="126">
        <f>IF(P44&gt;H44,2,0)+IF(P44&lt;H44,0)+IF(P44=H44,1)</f>
        <v>2</v>
      </c>
    </row>
    <row r="46" spans="2:16" ht="15.75" thickBot="1"/>
    <row r="47" spans="2:16" ht="30.75" thickBot="1">
      <c r="B47" s="377" t="s">
        <v>155</v>
      </c>
      <c r="C47" s="378"/>
      <c r="D47" s="378"/>
      <c r="E47" s="378"/>
      <c r="F47" s="378"/>
      <c r="G47" s="378"/>
      <c r="H47" s="379"/>
      <c r="I47" s="142"/>
      <c r="J47" s="377" t="s">
        <v>169</v>
      </c>
      <c r="K47" s="378"/>
      <c r="L47" s="378"/>
      <c r="M47" s="378"/>
      <c r="N47" s="378"/>
      <c r="O47" s="378"/>
      <c r="P47" s="379"/>
    </row>
    <row r="48" spans="2:16" ht="17.25">
      <c r="B48" s="369" t="s">
        <v>247</v>
      </c>
      <c r="C48" s="370"/>
      <c r="D48" s="371"/>
      <c r="E48" s="112">
        <v>127</v>
      </c>
      <c r="F48" s="113">
        <v>117</v>
      </c>
      <c r="G48" s="113">
        <v>103</v>
      </c>
      <c r="H48" s="114">
        <f t="shared" ref="H48:H53" si="10">SUM(E48:G48)</f>
        <v>347</v>
      </c>
      <c r="J48" s="369" t="s">
        <v>279</v>
      </c>
      <c r="K48" s="370"/>
      <c r="L48" s="371"/>
      <c r="M48" s="112">
        <v>96</v>
      </c>
      <c r="N48" s="113">
        <v>95</v>
      </c>
      <c r="O48" s="113">
        <v>114</v>
      </c>
      <c r="P48" s="114">
        <f t="shared" ref="P48:P53" si="11">SUM(M48:O48)</f>
        <v>305</v>
      </c>
    </row>
    <row r="49" spans="2:16" ht="17.25">
      <c r="B49" s="359" t="s">
        <v>245</v>
      </c>
      <c r="C49" s="360"/>
      <c r="D49" s="361"/>
      <c r="E49" s="115">
        <v>92</v>
      </c>
      <c r="F49" s="116">
        <v>110</v>
      </c>
      <c r="G49" s="116">
        <v>112</v>
      </c>
      <c r="H49" s="117">
        <f t="shared" si="10"/>
        <v>314</v>
      </c>
      <c r="J49" s="359" t="s">
        <v>280</v>
      </c>
      <c r="K49" s="360"/>
      <c r="L49" s="361"/>
      <c r="M49" s="115">
        <v>140</v>
      </c>
      <c r="N49" s="116">
        <v>106</v>
      </c>
      <c r="O49" s="116">
        <v>104</v>
      </c>
      <c r="P49" s="117">
        <f t="shared" si="11"/>
        <v>350</v>
      </c>
    </row>
    <row r="50" spans="2:16" ht="17.25">
      <c r="B50" s="359" t="s">
        <v>246</v>
      </c>
      <c r="C50" s="360"/>
      <c r="D50" s="361"/>
      <c r="E50" s="115">
        <v>92</v>
      </c>
      <c r="F50" s="116">
        <v>108</v>
      </c>
      <c r="G50" s="116">
        <v>109</v>
      </c>
      <c r="H50" s="117">
        <f t="shared" si="10"/>
        <v>309</v>
      </c>
      <c r="J50" s="359" t="s">
        <v>278</v>
      </c>
      <c r="K50" s="360"/>
      <c r="L50" s="361"/>
      <c r="M50" s="115">
        <v>99</v>
      </c>
      <c r="N50" s="116">
        <v>96</v>
      </c>
      <c r="O50" s="116">
        <v>111</v>
      </c>
      <c r="P50" s="117">
        <f t="shared" si="11"/>
        <v>306</v>
      </c>
    </row>
    <row r="51" spans="2:16" ht="17.25">
      <c r="B51" s="359" t="s">
        <v>244</v>
      </c>
      <c r="C51" s="360"/>
      <c r="D51" s="361"/>
      <c r="E51" s="115">
        <v>120</v>
      </c>
      <c r="F51" s="116">
        <v>97</v>
      </c>
      <c r="G51" s="116">
        <v>94</v>
      </c>
      <c r="H51" s="117">
        <f t="shared" si="10"/>
        <v>311</v>
      </c>
      <c r="J51" s="359" t="s">
        <v>277</v>
      </c>
      <c r="K51" s="360"/>
      <c r="L51" s="361"/>
      <c r="M51" s="115">
        <v>94</v>
      </c>
      <c r="N51" s="116">
        <v>93</v>
      </c>
      <c r="O51" s="116">
        <v>92</v>
      </c>
      <c r="P51" s="117">
        <f t="shared" si="11"/>
        <v>279</v>
      </c>
    </row>
    <row r="52" spans="2:16" ht="18" thickBot="1">
      <c r="B52" s="362" t="s">
        <v>83</v>
      </c>
      <c r="C52" s="363"/>
      <c r="D52" s="364"/>
      <c r="E52" s="118">
        <v>94</v>
      </c>
      <c r="F52" s="119">
        <v>122</v>
      </c>
      <c r="G52" s="119">
        <v>109</v>
      </c>
      <c r="H52" s="120">
        <f t="shared" si="10"/>
        <v>325</v>
      </c>
      <c r="J52" s="362" t="s">
        <v>86</v>
      </c>
      <c r="K52" s="363"/>
      <c r="L52" s="364"/>
      <c r="M52" s="118">
        <v>102</v>
      </c>
      <c r="N52" s="119">
        <v>99</v>
      </c>
      <c r="O52" s="119">
        <v>102</v>
      </c>
      <c r="P52" s="120">
        <f t="shared" si="11"/>
        <v>303</v>
      </c>
    </row>
    <row r="53" spans="2:16" ht="19.5" thickBot="1">
      <c r="B53" s="372" t="s">
        <v>43</v>
      </c>
      <c r="C53" s="373"/>
      <c r="D53" s="374"/>
      <c r="E53" s="121">
        <f>SUM(E48:E52)</f>
        <v>525</v>
      </c>
      <c r="F53" s="122">
        <f>SUM(F48:F52)</f>
        <v>554</v>
      </c>
      <c r="G53" s="122">
        <f>SUM(G48:G52)</f>
        <v>527</v>
      </c>
      <c r="H53" s="123">
        <f t="shared" si="10"/>
        <v>1606</v>
      </c>
      <c r="J53" s="372" t="s">
        <v>43</v>
      </c>
      <c r="K53" s="373"/>
      <c r="L53" s="374"/>
      <c r="M53" s="121">
        <f>SUM(M48:M52)</f>
        <v>531</v>
      </c>
      <c r="N53" s="122">
        <f>SUM(N48:N52)</f>
        <v>489</v>
      </c>
      <c r="O53" s="122">
        <f>SUM(O48:O52)</f>
        <v>523</v>
      </c>
      <c r="P53" s="123">
        <f t="shared" si="11"/>
        <v>1543</v>
      </c>
    </row>
    <row r="54" spans="2:16" ht="20.25" thickBot="1">
      <c r="B54" s="375" t="s">
        <v>42</v>
      </c>
      <c r="C54" s="376"/>
      <c r="D54" s="6">
        <f>SUM(E54:H54)</f>
        <v>6</v>
      </c>
      <c r="E54" s="124">
        <f>IF(E53&gt;M53,2,0)+IF(E53&lt;M53,0)+IF(E53=M53,1)</f>
        <v>0</v>
      </c>
      <c r="F54" s="125">
        <f>IF(F53&gt;N53,2,0)+IF(F53&lt;N53,0)+IF(F53=N53,1)</f>
        <v>2</v>
      </c>
      <c r="G54" s="125">
        <f>IF(G53&gt;O53,2,0)+IF(G53&lt;O53,0)+IF(G53=O53,1)</f>
        <v>2</v>
      </c>
      <c r="H54" s="126">
        <f>IF(H53&gt;P53,2,0)+IF(H53&lt;P53,0)+IF(H53=P53,1)</f>
        <v>2</v>
      </c>
      <c r="J54" s="375" t="s">
        <v>42</v>
      </c>
      <c r="K54" s="376"/>
      <c r="L54" s="6">
        <f>SUM(M54:P54)</f>
        <v>2</v>
      </c>
      <c r="M54" s="124">
        <f>IF(M53&gt;E53,2,0)+IF(M53&lt;E53,0)+IF(M53=E53,1)</f>
        <v>2</v>
      </c>
      <c r="N54" s="125">
        <f>IF(N53&gt;F53,2,0)+IF(N53&lt;F53,0)+IF(N53=F53,1)</f>
        <v>0</v>
      </c>
      <c r="O54" s="125">
        <f>IF(O53&gt;G53,2,0)+IF(O53&lt;G53,0)+IF(O53=G53,1)</f>
        <v>0</v>
      </c>
      <c r="P54" s="126">
        <f>IF(P53&gt;H53,2,0)+IF(P53&lt;H53,0)+IF(P53=H53,1)</f>
        <v>0</v>
      </c>
    </row>
    <row r="55" spans="2:16" ht="15.75" thickBot="1"/>
    <row r="56" spans="2:16" ht="21.75" thickTop="1" thickBot="1">
      <c r="B56" s="383" t="s">
        <v>222</v>
      </c>
      <c r="C56" s="384"/>
      <c r="D56" s="384"/>
      <c r="E56" s="384"/>
      <c r="F56" s="384"/>
      <c r="G56" s="384"/>
      <c r="H56" s="385"/>
      <c r="J56" s="383" t="s">
        <v>223</v>
      </c>
      <c r="K56" s="384"/>
      <c r="L56" s="384"/>
      <c r="M56" s="384"/>
      <c r="N56" s="384"/>
      <c r="O56" s="384"/>
      <c r="P56" s="385"/>
    </row>
    <row r="57" spans="2:16" ht="17.25" thickTop="1">
      <c r="B57" s="386" t="s">
        <v>97</v>
      </c>
      <c r="C57" s="387"/>
      <c r="D57" s="387"/>
      <c r="E57" s="11" t="s">
        <v>172</v>
      </c>
      <c r="F57" s="387" t="s">
        <v>169</v>
      </c>
      <c r="G57" s="387"/>
      <c r="H57" s="388"/>
      <c r="I57" s="143"/>
      <c r="J57" s="386" t="s">
        <v>169</v>
      </c>
      <c r="K57" s="387"/>
      <c r="L57" s="387"/>
      <c r="M57" s="11" t="s">
        <v>172</v>
      </c>
      <c r="N57" s="387" t="s">
        <v>1</v>
      </c>
      <c r="O57" s="387"/>
      <c r="P57" s="388"/>
    </row>
    <row r="58" spans="2:16" ht="16.5">
      <c r="B58" s="380" t="s">
        <v>2</v>
      </c>
      <c r="C58" s="381"/>
      <c r="D58" s="381"/>
      <c r="E58" s="11" t="s">
        <v>172</v>
      </c>
      <c r="F58" s="381" t="s">
        <v>175</v>
      </c>
      <c r="G58" s="381"/>
      <c r="H58" s="382"/>
      <c r="I58" s="143"/>
      <c r="J58" s="380" t="s">
        <v>228</v>
      </c>
      <c r="K58" s="381"/>
      <c r="L58" s="381"/>
      <c r="M58" s="11" t="s">
        <v>172</v>
      </c>
      <c r="N58" s="381" t="s">
        <v>2</v>
      </c>
      <c r="O58" s="381"/>
      <c r="P58" s="382"/>
    </row>
    <row r="59" spans="2:16" ht="16.5">
      <c r="B59" s="380" t="s">
        <v>1</v>
      </c>
      <c r="C59" s="381"/>
      <c r="D59" s="381"/>
      <c r="E59" s="11" t="s">
        <v>172</v>
      </c>
      <c r="F59" s="381" t="s">
        <v>96</v>
      </c>
      <c r="G59" s="381"/>
      <c r="H59" s="382"/>
      <c r="I59" s="143"/>
      <c r="J59" s="380" t="s">
        <v>142</v>
      </c>
      <c r="K59" s="381"/>
      <c r="L59" s="381"/>
      <c r="M59" s="11" t="s">
        <v>172</v>
      </c>
      <c r="N59" s="381" t="s">
        <v>97</v>
      </c>
      <c r="O59" s="381"/>
      <c r="P59" s="382"/>
    </row>
    <row r="60" spans="2:16" ht="16.5">
      <c r="B60" s="380" t="s">
        <v>95</v>
      </c>
      <c r="C60" s="381"/>
      <c r="D60" s="381"/>
      <c r="E60" s="11" t="s">
        <v>172</v>
      </c>
      <c r="F60" s="381" t="s">
        <v>228</v>
      </c>
      <c r="G60" s="381"/>
      <c r="H60" s="382"/>
      <c r="I60" s="143"/>
      <c r="J60" s="380" t="s">
        <v>175</v>
      </c>
      <c r="K60" s="381"/>
      <c r="L60" s="381"/>
      <c r="M60" s="11" t="s">
        <v>172</v>
      </c>
      <c r="N60" s="381" t="s">
        <v>155</v>
      </c>
      <c r="O60" s="381"/>
      <c r="P60" s="382"/>
    </row>
    <row r="61" spans="2:16" ht="16.5">
      <c r="B61" s="380" t="s">
        <v>176</v>
      </c>
      <c r="C61" s="381"/>
      <c r="D61" s="381"/>
      <c r="E61" s="11" t="s">
        <v>172</v>
      </c>
      <c r="F61" s="381" t="s">
        <v>142</v>
      </c>
      <c r="G61" s="381"/>
      <c r="H61" s="382"/>
      <c r="I61" s="143"/>
      <c r="J61" s="380" t="s">
        <v>96</v>
      </c>
      <c r="K61" s="381"/>
      <c r="L61" s="381"/>
      <c r="M61" s="11" t="s">
        <v>172</v>
      </c>
      <c r="N61" s="381" t="s">
        <v>163</v>
      </c>
      <c r="O61" s="381"/>
      <c r="P61" s="382"/>
    </row>
    <row r="62" spans="2:16" ht="17.25" thickBot="1">
      <c r="B62" s="389" t="s">
        <v>163</v>
      </c>
      <c r="C62" s="390"/>
      <c r="D62" s="390"/>
      <c r="E62" s="144" t="s">
        <v>172</v>
      </c>
      <c r="F62" s="390" t="s">
        <v>155</v>
      </c>
      <c r="G62" s="390"/>
      <c r="H62" s="391"/>
      <c r="I62" s="143"/>
      <c r="J62" s="389" t="s">
        <v>176</v>
      </c>
      <c r="K62" s="390"/>
      <c r="L62" s="390"/>
      <c r="M62" s="144" t="s">
        <v>172</v>
      </c>
      <c r="N62" s="390" t="s">
        <v>95</v>
      </c>
      <c r="O62" s="390"/>
      <c r="P62" s="391"/>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253" priority="14" operator="greaterThanOrEqual">
      <formula>150</formula>
    </cfRule>
  </conditionalFormatting>
  <conditionalFormatting sqref="E12:G16">
    <cfRule type="cellIs" dxfId="252" priority="17" operator="greaterThanOrEqual">
      <formula>150</formula>
    </cfRule>
  </conditionalFormatting>
  <conditionalFormatting sqref="E21:G25">
    <cfRule type="cellIs" dxfId="251" priority="8" operator="greaterThanOrEqual">
      <formula>150</formula>
    </cfRule>
  </conditionalFormatting>
  <conditionalFormatting sqref="E30:G34">
    <cfRule type="cellIs" dxfId="250" priority="11" operator="greaterThanOrEqual">
      <formula>150</formula>
    </cfRule>
  </conditionalFormatting>
  <conditionalFormatting sqref="E39:G43">
    <cfRule type="cellIs" dxfId="249" priority="2" operator="greaterThanOrEqual">
      <formula>150</formula>
    </cfRule>
  </conditionalFormatting>
  <conditionalFormatting sqref="E48:G52">
    <cfRule type="cellIs" dxfId="248" priority="5" operator="greaterThanOrEqual">
      <formula>150</formula>
    </cfRule>
  </conditionalFormatting>
  <conditionalFormatting sqref="H3:H7 P3:P7">
    <cfRule type="cellIs" dxfId="247" priority="15" operator="greaterThanOrEqual">
      <formula>400</formula>
    </cfRule>
  </conditionalFormatting>
  <conditionalFormatting sqref="H12:H16 P12:P16">
    <cfRule type="cellIs" dxfId="246" priority="18" operator="greaterThanOrEqual">
      <formula>400</formula>
    </cfRule>
  </conditionalFormatting>
  <conditionalFormatting sqref="H21:H25 P21:P25">
    <cfRule type="cellIs" dxfId="245" priority="9" operator="greaterThanOrEqual">
      <formula>400</formula>
    </cfRule>
  </conditionalFormatting>
  <conditionalFormatting sqref="H30:H34 P30:P34">
    <cfRule type="cellIs" dxfId="244" priority="12" operator="greaterThanOrEqual">
      <formula>400</formula>
    </cfRule>
  </conditionalFormatting>
  <conditionalFormatting sqref="H39:H43 P39:P43">
    <cfRule type="cellIs" dxfId="243" priority="3" operator="greaterThanOrEqual">
      <formula>400</formula>
    </cfRule>
  </conditionalFormatting>
  <conditionalFormatting sqref="H48:H52 P48:P52">
    <cfRule type="cellIs" dxfId="242" priority="6" operator="greaterThanOrEqual">
      <formula>400</formula>
    </cfRule>
  </conditionalFormatting>
  <conditionalFormatting sqref="M3:O7">
    <cfRule type="cellIs" dxfId="241" priority="13" operator="greaterThanOrEqual">
      <formula>150</formula>
    </cfRule>
  </conditionalFormatting>
  <conditionalFormatting sqref="M12:O16">
    <cfRule type="cellIs" dxfId="240" priority="16" operator="greaterThanOrEqual">
      <formula>150</formula>
    </cfRule>
  </conditionalFormatting>
  <conditionalFormatting sqref="M21:O25">
    <cfRule type="cellIs" dxfId="239" priority="7" operator="greaterThanOrEqual">
      <formula>150</formula>
    </cfRule>
  </conditionalFormatting>
  <conditionalFormatting sqref="M30:O34">
    <cfRule type="cellIs" dxfId="238" priority="10" operator="greaterThanOrEqual">
      <formula>150</formula>
    </cfRule>
  </conditionalFormatting>
  <conditionalFormatting sqref="M39:O43">
    <cfRule type="cellIs" dxfId="237" priority="1" operator="greaterThanOrEqual">
      <formula>150</formula>
    </cfRule>
  </conditionalFormatting>
  <conditionalFormatting sqref="M48:O52">
    <cfRule type="cellIs" dxfId="236"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80C14-1FE4-408B-93BD-5F523FF2AFA6}">
  <dimension ref="A1:Q63"/>
  <sheetViews>
    <sheetView workbookViewId="0">
      <selection activeCell="N67" sqref="N67"/>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5" t="s">
        <v>333</v>
      </c>
      <c r="B1" s="365"/>
      <c r="C1" s="365"/>
      <c r="D1" s="365"/>
      <c r="E1" s="365"/>
      <c r="F1" s="365"/>
      <c r="G1" s="365"/>
      <c r="H1" s="365"/>
      <c r="I1" s="365"/>
      <c r="J1" s="365"/>
      <c r="K1" s="365"/>
      <c r="L1" s="365"/>
      <c r="M1" s="365"/>
      <c r="N1" s="365"/>
      <c r="O1" s="365"/>
      <c r="P1" s="365"/>
      <c r="Q1" s="365"/>
    </row>
    <row r="2" spans="1:17" ht="30.75" thickBot="1">
      <c r="B2" s="366" t="s">
        <v>2</v>
      </c>
      <c r="C2" s="367"/>
      <c r="D2" s="367"/>
      <c r="E2" s="367"/>
      <c r="F2" s="367"/>
      <c r="G2" s="367"/>
      <c r="H2" s="368"/>
      <c r="I2" s="142"/>
      <c r="J2" s="366" t="s">
        <v>175</v>
      </c>
      <c r="K2" s="367"/>
      <c r="L2" s="367"/>
      <c r="M2" s="367"/>
      <c r="N2" s="367"/>
      <c r="O2" s="367"/>
      <c r="P2" s="368"/>
    </row>
    <row r="3" spans="1:17" ht="17.25">
      <c r="B3" s="369" t="s">
        <v>271</v>
      </c>
      <c r="C3" s="370"/>
      <c r="D3" s="371"/>
      <c r="E3" s="112">
        <v>119</v>
      </c>
      <c r="F3" s="113">
        <v>94</v>
      </c>
      <c r="G3" s="113">
        <v>93</v>
      </c>
      <c r="H3" s="114">
        <f t="shared" ref="H3:H8" si="0">SUM(E3:G3)</f>
        <v>306</v>
      </c>
      <c r="J3" s="369" t="s">
        <v>221</v>
      </c>
      <c r="K3" s="370"/>
      <c r="L3" s="371"/>
      <c r="M3" s="112">
        <v>114</v>
      </c>
      <c r="N3" s="113">
        <v>124</v>
      </c>
      <c r="O3" s="113">
        <v>118</v>
      </c>
      <c r="P3" s="114">
        <f t="shared" ref="P3:P8" si="1">SUM(M3:O3)</f>
        <v>356</v>
      </c>
    </row>
    <row r="4" spans="1:17" ht="17.25">
      <c r="B4" s="359" t="s">
        <v>275</v>
      </c>
      <c r="C4" s="360"/>
      <c r="D4" s="361"/>
      <c r="E4" s="115">
        <v>133</v>
      </c>
      <c r="F4" s="116">
        <v>130</v>
      </c>
      <c r="G4" s="116">
        <v>110</v>
      </c>
      <c r="H4" s="117">
        <f t="shared" si="0"/>
        <v>373</v>
      </c>
      <c r="J4" s="359" t="s">
        <v>171</v>
      </c>
      <c r="K4" s="360"/>
      <c r="L4" s="361"/>
      <c r="M4" s="115">
        <v>129</v>
      </c>
      <c r="N4" s="116">
        <v>95</v>
      </c>
      <c r="O4" s="116">
        <v>139</v>
      </c>
      <c r="P4" s="117">
        <f t="shared" si="1"/>
        <v>363</v>
      </c>
    </row>
    <row r="5" spans="1:17" ht="17.25">
      <c r="B5" s="359" t="s">
        <v>334</v>
      </c>
      <c r="C5" s="360"/>
      <c r="D5" s="361"/>
      <c r="E5" s="115">
        <v>87</v>
      </c>
      <c r="F5" s="116">
        <v>106</v>
      </c>
      <c r="G5" s="116">
        <v>103</v>
      </c>
      <c r="H5" s="117">
        <f t="shared" si="0"/>
        <v>296</v>
      </c>
      <c r="J5" s="359" t="s">
        <v>165</v>
      </c>
      <c r="K5" s="360"/>
      <c r="L5" s="361"/>
      <c r="M5" s="115">
        <v>143</v>
      </c>
      <c r="N5" s="116">
        <v>112</v>
      </c>
      <c r="O5" s="116">
        <v>101</v>
      </c>
      <c r="P5" s="117">
        <f t="shared" si="1"/>
        <v>356</v>
      </c>
    </row>
    <row r="6" spans="1:17" ht="17.25">
      <c r="B6" s="359" t="s">
        <v>273</v>
      </c>
      <c r="C6" s="360"/>
      <c r="D6" s="361"/>
      <c r="E6" s="115">
        <v>103</v>
      </c>
      <c r="F6" s="116">
        <v>138</v>
      </c>
      <c r="G6" s="116">
        <v>128</v>
      </c>
      <c r="H6" s="117">
        <f t="shared" si="0"/>
        <v>369</v>
      </c>
      <c r="J6" s="359" t="s">
        <v>80</v>
      </c>
      <c r="K6" s="360"/>
      <c r="L6" s="361"/>
      <c r="M6" s="115">
        <v>118</v>
      </c>
      <c r="N6" s="116">
        <v>105</v>
      </c>
      <c r="O6" s="116">
        <v>125</v>
      </c>
      <c r="P6" s="117">
        <f t="shared" si="1"/>
        <v>348</v>
      </c>
    </row>
    <row r="7" spans="1:17" ht="18" thickBot="1">
      <c r="B7" s="362" t="s">
        <v>322</v>
      </c>
      <c r="C7" s="363"/>
      <c r="D7" s="364"/>
      <c r="E7" s="118">
        <v>102</v>
      </c>
      <c r="F7" s="119">
        <v>130</v>
      </c>
      <c r="G7" s="119">
        <v>153</v>
      </c>
      <c r="H7" s="120">
        <f t="shared" si="0"/>
        <v>385</v>
      </c>
      <c r="J7" s="362" t="s">
        <v>166</v>
      </c>
      <c r="K7" s="363"/>
      <c r="L7" s="364"/>
      <c r="M7" s="118">
        <v>102</v>
      </c>
      <c r="N7" s="119">
        <v>103</v>
      </c>
      <c r="O7" s="119">
        <v>114</v>
      </c>
      <c r="P7" s="120">
        <f t="shared" si="1"/>
        <v>319</v>
      </c>
    </row>
    <row r="8" spans="1:17" ht="19.5" thickBot="1">
      <c r="B8" s="372" t="s">
        <v>43</v>
      </c>
      <c r="C8" s="373"/>
      <c r="D8" s="374"/>
      <c r="E8" s="121">
        <f>SUM(E3:E7)</f>
        <v>544</v>
      </c>
      <c r="F8" s="122">
        <f>SUM(F3:F7)</f>
        <v>598</v>
      </c>
      <c r="G8" s="122">
        <f>SUM(G3:G7)</f>
        <v>587</v>
      </c>
      <c r="H8" s="123">
        <f t="shared" si="0"/>
        <v>1729</v>
      </c>
      <c r="J8" s="372" t="s">
        <v>43</v>
      </c>
      <c r="K8" s="373"/>
      <c r="L8" s="374"/>
      <c r="M8" s="121">
        <f>SUM(M3:M7)</f>
        <v>606</v>
      </c>
      <c r="N8" s="122">
        <f>SUM(N3:N7)</f>
        <v>539</v>
      </c>
      <c r="O8" s="122">
        <f>SUM(O3:O7)</f>
        <v>597</v>
      </c>
      <c r="P8" s="123">
        <f t="shared" si="1"/>
        <v>1742</v>
      </c>
    </row>
    <row r="9" spans="1:17" ht="20.25" thickBot="1">
      <c r="B9" s="375" t="s">
        <v>42</v>
      </c>
      <c r="C9" s="376"/>
      <c r="D9" s="6">
        <f>SUM(E9:H9)</f>
        <v>2</v>
      </c>
      <c r="E9" s="124">
        <f>IF(E8&gt;M8,2,0)+IF(E8&lt;M8,0)+IF(E8=M8,1)</f>
        <v>0</v>
      </c>
      <c r="F9" s="125">
        <f>IF(F8&gt;N8,2,0)+IF(F8&lt;N8,0)+IF(F8=N8,1)</f>
        <v>2</v>
      </c>
      <c r="G9" s="125">
        <f>IF(G8&gt;O8,2,0)+IF(G8&lt;O8,0)+IF(G8=O8,1)</f>
        <v>0</v>
      </c>
      <c r="H9" s="126">
        <f>IF(H8&gt;P8,2,0)+IF(H8&lt;P8,0)+IF(H8=P8,1)</f>
        <v>0</v>
      </c>
      <c r="J9" s="375" t="s">
        <v>42</v>
      </c>
      <c r="K9" s="376"/>
      <c r="L9" s="6">
        <f>SUM(M9:P9)</f>
        <v>6</v>
      </c>
      <c r="M9" s="124">
        <f>IF(M8&gt;E8,2,0)+IF(M8&lt;E8,0)+IF(M8=E8,1)</f>
        <v>2</v>
      </c>
      <c r="N9" s="125">
        <f>IF(N8&gt;F8,2,0)+IF(N8&lt;F8,0)+IF(N8=F8,1)</f>
        <v>0</v>
      </c>
      <c r="O9" s="125">
        <f>IF(O8&gt;G8,2,0)+IF(O8&lt;G8,0)+IF(O8=G8,1)</f>
        <v>2</v>
      </c>
      <c r="P9" s="126">
        <f>IF(P8&gt;H8,2,0)+IF(P8&lt;H8,0)+IF(P8=H8,1)</f>
        <v>2</v>
      </c>
    </row>
    <row r="10" spans="1:17" ht="15.75" thickBot="1"/>
    <row r="11" spans="1:17" ht="30.75" thickBot="1">
      <c r="B11" s="377" t="s">
        <v>1</v>
      </c>
      <c r="C11" s="378"/>
      <c r="D11" s="378"/>
      <c r="E11" s="378"/>
      <c r="F11" s="378"/>
      <c r="G11" s="378"/>
      <c r="H11" s="379"/>
      <c r="I11" s="142"/>
      <c r="J11" s="377" t="s">
        <v>96</v>
      </c>
      <c r="K11" s="378"/>
      <c r="L11" s="378"/>
      <c r="M11" s="378"/>
      <c r="N11" s="378"/>
      <c r="O11" s="378"/>
      <c r="P11" s="379"/>
    </row>
    <row r="12" spans="1:17" ht="17.25">
      <c r="B12" s="369" t="s">
        <v>257</v>
      </c>
      <c r="C12" s="370"/>
      <c r="D12" s="371"/>
      <c r="E12" s="112">
        <v>105</v>
      </c>
      <c r="F12" s="113">
        <v>130</v>
      </c>
      <c r="G12" s="113">
        <v>96</v>
      </c>
      <c r="H12" s="114">
        <f t="shared" ref="H12:H17" si="2">SUM(E12:G12)</f>
        <v>331</v>
      </c>
      <c r="J12" s="369" t="s">
        <v>261</v>
      </c>
      <c r="K12" s="370"/>
      <c r="L12" s="371"/>
      <c r="M12" s="112">
        <v>119</v>
      </c>
      <c r="N12" s="113">
        <v>118</v>
      </c>
      <c r="O12" s="113">
        <v>111</v>
      </c>
      <c r="P12" s="114">
        <f t="shared" ref="P12:P17" si="3">SUM(M12:O12)</f>
        <v>348</v>
      </c>
    </row>
    <row r="13" spans="1:17" ht="17.25">
      <c r="B13" s="359" t="s">
        <v>259</v>
      </c>
      <c r="C13" s="360"/>
      <c r="D13" s="361"/>
      <c r="E13" s="115">
        <v>107</v>
      </c>
      <c r="F13" s="116">
        <v>85</v>
      </c>
      <c r="G13" s="116">
        <v>109</v>
      </c>
      <c r="H13" s="117">
        <f t="shared" si="2"/>
        <v>301</v>
      </c>
      <c r="J13" s="359" t="s">
        <v>262</v>
      </c>
      <c r="K13" s="360"/>
      <c r="L13" s="361"/>
      <c r="M13" s="115">
        <v>91</v>
      </c>
      <c r="N13" s="116">
        <v>103</v>
      </c>
      <c r="O13" s="116">
        <v>129</v>
      </c>
      <c r="P13" s="117">
        <f t="shared" si="3"/>
        <v>323</v>
      </c>
    </row>
    <row r="14" spans="1:17" ht="17.25">
      <c r="B14" s="359" t="s">
        <v>258</v>
      </c>
      <c r="C14" s="360"/>
      <c r="D14" s="361"/>
      <c r="E14" s="115">
        <v>88</v>
      </c>
      <c r="F14" s="116">
        <v>106</v>
      </c>
      <c r="G14" s="116">
        <v>115</v>
      </c>
      <c r="H14" s="117">
        <f t="shared" si="2"/>
        <v>309</v>
      </c>
      <c r="J14" s="359" t="s">
        <v>263</v>
      </c>
      <c r="K14" s="360"/>
      <c r="L14" s="361"/>
      <c r="M14" s="115">
        <v>114</v>
      </c>
      <c r="N14" s="116">
        <v>119</v>
      </c>
      <c r="O14" s="116">
        <v>112</v>
      </c>
      <c r="P14" s="117">
        <f t="shared" si="3"/>
        <v>345</v>
      </c>
    </row>
    <row r="15" spans="1:17" ht="17.25">
      <c r="B15" s="359" t="s">
        <v>256</v>
      </c>
      <c r="C15" s="360"/>
      <c r="D15" s="361"/>
      <c r="E15" s="115">
        <v>131</v>
      </c>
      <c r="F15" s="116">
        <v>118</v>
      </c>
      <c r="G15" s="116">
        <v>114</v>
      </c>
      <c r="H15" s="117">
        <f t="shared" si="2"/>
        <v>363</v>
      </c>
      <c r="J15" s="359" t="s">
        <v>264</v>
      </c>
      <c r="K15" s="360"/>
      <c r="L15" s="361"/>
      <c r="M15" s="115">
        <v>120</v>
      </c>
      <c r="N15" s="116">
        <v>117</v>
      </c>
      <c r="O15" s="116">
        <v>112</v>
      </c>
      <c r="P15" s="117">
        <f t="shared" si="3"/>
        <v>349</v>
      </c>
    </row>
    <row r="16" spans="1:17" ht="18" thickBot="1">
      <c r="B16" s="362" t="s">
        <v>332</v>
      </c>
      <c r="C16" s="363"/>
      <c r="D16" s="364"/>
      <c r="E16" s="118">
        <v>119</v>
      </c>
      <c r="F16" s="119">
        <v>140</v>
      </c>
      <c r="G16" s="119">
        <v>130</v>
      </c>
      <c r="H16" s="120">
        <f t="shared" si="2"/>
        <v>389</v>
      </c>
      <c r="J16" s="362" t="s">
        <v>265</v>
      </c>
      <c r="K16" s="363"/>
      <c r="L16" s="364"/>
      <c r="M16" s="118">
        <v>133</v>
      </c>
      <c r="N16" s="119">
        <v>108</v>
      </c>
      <c r="O16" s="119">
        <v>119</v>
      </c>
      <c r="P16" s="120">
        <f t="shared" si="3"/>
        <v>360</v>
      </c>
    </row>
    <row r="17" spans="2:16" ht="19.5" thickBot="1">
      <c r="B17" s="372" t="s">
        <v>43</v>
      </c>
      <c r="C17" s="373"/>
      <c r="D17" s="374"/>
      <c r="E17" s="121">
        <f>SUM(E12:E16)</f>
        <v>550</v>
      </c>
      <c r="F17" s="122">
        <f>SUM(F12:F16)</f>
        <v>579</v>
      </c>
      <c r="G17" s="122">
        <f>SUM(G12:G16)</f>
        <v>564</v>
      </c>
      <c r="H17" s="123">
        <f t="shared" si="2"/>
        <v>1693</v>
      </c>
      <c r="J17" s="372" t="s">
        <v>43</v>
      </c>
      <c r="K17" s="373"/>
      <c r="L17" s="374"/>
      <c r="M17" s="121">
        <f>SUM(M12:M16)</f>
        <v>577</v>
      </c>
      <c r="N17" s="122">
        <f>SUM(N12:N16)</f>
        <v>565</v>
      </c>
      <c r="O17" s="122">
        <f>SUM(O12:O16)</f>
        <v>583</v>
      </c>
      <c r="P17" s="123">
        <f t="shared" si="3"/>
        <v>1725</v>
      </c>
    </row>
    <row r="18" spans="2:16" ht="20.25" thickBot="1">
      <c r="B18" s="375" t="s">
        <v>42</v>
      </c>
      <c r="C18" s="376"/>
      <c r="D18" s="6">
        <f>SUM(E18:H18)</f>
        <v>2</v>
      </c>
      <c r="E18" s="124">
        <f>IF(E17&gt;M17,2,0)+IF(E17&lt;M17,0)+IF(E17=M17,1)</f>
        <v>0</v>
      </c>
      <c r="F18" s="125">
        <f>IF(F17&gt;N17,2,0)+IF(F17&lt;N17,0)+IF(F17=N17,1)</f>
        <v>2</v>
      </c>
      <c r="G18" s="125">
        <f>IF(G17&gt;O17,2,0)+IF(G17&lt;O17,0)+IF(G17=O17,1)</f>
        <v>0</v>
      </c>
      <c r="H18" s="126">
        <f>IF(H17&gt;P17,2,0)+IF(H17&lt;P17,0)+IF(H17=P17,1)</f>
        <v>0</v>
      </c>
      <c r="J18" s="375" t="s">
        <v>42</v>
      </c>
      <c r="K18" s="376"/>
      <c r="L18" s="6">
        <f>SUM(M18:P18)</f>
        <v>6</v>
      </c>
      <c r="M18" s="124">
        <f>IF(M17&gt;E17,2,0)+IF(M17&lt;E17,0)+IF(M17=E17,1)</f>
        <v>2</v>
      </c>
      <c r="N18" s="125">
        <f>IF(N17&gt;F17,2,0)+IF(N17&lt;F17,0)+IF(N17=F17,1)</f>
        <v>0</v>
      </c>
      <c r="O18" s="125">
        <f>IF(O17&gt;G17,2,0)+IF(O17&lt;G17,0)+IF(O17=G17,1)</f>
        <v>2</v>
      </c>
      <c r="P18" s="126">
        <f>IF(P17&gt;H17,2,0)+IF(P17&lt;H17,0)+IF(P17=H17,1)</f>
        <v>2</v>
      </c>
    </row>
    <row r="19" spans="2:16" ht="15.75" thickBot="1"/>
    <row r="20" spans="2:16" ht="30.75" thickBot="1">
      <c r="B20" s="366" t="s">
        <v>163</v>
      </c>
      <c r="C20" s="367"/>
      <c r="D20" s="367"/>
      <c r="E20" s="367"/>
      <c r="F20" s="367"/>
      <c r="G20" s="367"/>
      <c r="H20" s="368"/>
      <c r="I20" s="142"/>
      <c r="J20" s="366" t="s">
        <v>155</v>
      </c>
      <c r="K20" s="367"/>
      <c r="L20" s="367"/>
      <c r="M20" s="367"/>
      <c r="N20" s="367"/>
      <c r="O20" s="367"/>
      <c r="P20" s="368"/>
    </row>
    <row r="21" spans="2:16" ht="17.25">
      <c r="B21" s="369" t="s">
        <v>267</v>
      </c>
      <c r="C21" s="370"/>
      <c r="D21" s="371"/>
      <c r="E21" s="112">
        <v>112</v>
      </c>
      <c r="F21" s="113">
        <v>95</v>
      </c>
      <c r="G21" s="113">
        <v>135</v>
      </c>
      <c r="H21" s="114">
        <f t="shared" ref="H21:H26" si="4">SUM(E21:G21)</f>
        <v>342</v>
      </c>
      <c r="J21" s="369" t="s">
        <v>247</v>
      </c>
      <c r="K21" s="370"/>
      <c r="L21" s="371"/>
      <c r="M21" s="112">
        <v>131</v>
      </c>
      <c r="N21" s="113">
        <v>114</v>
      </c>
      <c r="O21" s="113">
        <v>105</v>
      </c>
      <c r="P21" s="114">
        <f t="shared" ref="P21:P26" si="5">SUM(M21:O21)</f>
        <v>350</v>
      </c>
    </row>
    <row r="22" spans="2:16" ht="17.25">
      <c r="B22" s="359" t="s">
        <v>266</v>
      </c>
      <c r="C22" s="360"/>
      <c r="D22" s="361"/>
      <c r="E22" s="115">
        <v>124</v>
      </c>
      <c r="F22" s="116">
        <v>139</v>
      </c>
      <c r="G22" s="116">
        <v>88</v>
      </c>
      <c r="H22" s="117">
        <f t="shared" si="4"/>
        <v>351</v>
      </c>
      <c r="J22" s="359" t="s">
        <v>245</v>
      </c>
      <c r="K22" s="360"/>
      <c r="L22" s="361"/>
      <c r="M22" s="115">
        <v>105</v>
      </c>
      <c r="N22" s="116">
        <v>107</v>
      </c>
      <c r="O22" s="116">
        <v>92</v>
      </c>
      <c r="P22" s="117">
        <f t="shared" si="5"/>
        <v>304</v>
      </c>
    </row>
    <row r="23" spans="2:16" ht="17.25">
      <c r="B23" s="359" t="s">
        <v>268</v>
      </c>
      <c r="C23" s="360"/>
      <c r="D23" s="361"/>
      <c r="E23" s="115">
        <v>127</v>
      </c>
      <c r="F23" s="116">
        <v>89</v>
      </c>
      <c r="G23" s="116">
        <v>136</v>
      </c>
      <c r="H23" s="117">
        <f t="shared" si="4"/>
        <v>352</v>
      </c>
      <c r="J23" s="359" t="s">
        <v>246</v>
      </c>
      <c r="K23" s="360"/>
      <c r="L23" s="361"/>
      <c r="M23" s="115">
        <v>109</v>
      </c>
      <c r="N23" s="116">
        <v>107</v>
      </c>
      <c r="O23" s="116">
        <v>123</v>
      </c>
      <c r="P23" s="117">
        <f t="shared" si="5"/>
        <v>339</v>
      </c>
    </row>
    <row r="24" spans="2:16" ht="17.25">
      <c r="B24" s="359" t="s">
        <v>269</v>
      </c>
      <c r="C24" s="360"/>
      <c r="D24" s="361"/>
      <c r="E24" s="115">
        <v>116</v>
      </c>
      <c r="F24" s="116">
        <v>143</v>
      </c>
      <c r="G24" s="116">
        <v>137</v>
      </c>
      <c r="H24" s="117">
        <f t="shared" si="4"/>
        <v>396</v>
      </c>
      <c r="J24" s="359" t="s">
        <v>244</v>
      </c>
      <c r="K24" s="360"/>
      <c r="L24" s="361"/>
      <c r="M24" s="115">
        <v>119</v>
      </c>
      <c r="N24" s="116">
        <v>118</v>
      </c>
      <c r="O24" s="116">
        <v>121</v>
      </c>
      <c r="P24" s="117">
        <f t="shared" si="5"/>
        <v>358</v>
      </c>
    </row>
    <row r="25" spans="2:16" ht="18" thickBot="1">
      <c r="B25" s="362" t="s">
        <v>270</v>
      </c>
      <c r="C25" s="363"/>
      <c r="D25" s="364"/>
      <c r="E25" s="118">
        <v>131</v>
      </c>
      <c r="F25" s="119">
        <v>112</v>
      </c>
      <c r="G25" s="119">
        <v>110</v>
      </c>
      <c r="H25" s="120">
        <f t="shared" si="4"/>
        <v>353</v>
      </c>
      <c r="J25" s="362" t="s">
        <v>83</v>
      </c>
      <c r="K25" s="363"/>
      <c r="L25" s="364"/>
      <c r="M25" s="118">
        <v>109</v>
      </c>
      <c r="N25" s="119">
        <v>129</v>
      </c>
      <c r="O25" s="119">
        <v>125</v>
      </c>
      <c r="P25" s="120">
        <f t="shared" si="5"/>
        <v>363</v>
      </c>
    </row>
    <row r="26" spans="2:16" ht="19.5" thickBot="1">
      <c r="B26" s="372" t="s">
        <v>43</v>
      </c>
      <c r="C26" s="373"/>
      <c r="D26" s="374"/>
      <c r="E26" s="121">
        <f>SUM(E21:E25)</f>
        <v>610</v>
      </c>
      <c r="F26" s="122">
        <f>SUM(F21:F25)</f>
        <v>578</v>
      </c>
      <c r="G26" s="122">
        <f>SUM(G21:G25)</f>
        <v>606</v>
      </c>
      <c r="H26" s="123">
        <f t="shared" si="4"/>
        <v>1794</v>
      </c>
      <c r="J26" s="372" t="s">
        <v>43</v>
      </c>
      <c r="K26" s="373"/>
      <c r="L26" s="374"/>
      <c r="M26" s="121">
        <f>SUM(M21:M25)</f>
        <v>573</v>
      </c>
      <c r="N26" s="122">
        <f>SUM(N21:N25)</f>
        <v>575</v>
      </c>
      <c r="O26" s="122">
        <f>SUM(O21:O25)</f>
        <v>566</v>
      </c>
      <c r="P26" s="123">
        <f t="shared" si="5"/>
        <v>1714</v>
      </c>
    </row>
    <row r="27" spans="2:16" ht="20.25" thickBot="1">
      <c r="B27" s="375" t="s">
        <v>42</v>
      </c>
      <c r="C27" s="376"/>
      <c r="D27" s="6">
        <f>SUM(E27:H27)</f>
        <v>8</v>
      </c>
      <c r="E27" s="124">
        <f>IF(E26&gt;M26,2,0)+IF(E26&lt;M26,0)+IF(E26=M26,1)</f>
        <v>2</v>
      </c>
      <c r="F27" s="125">
        <f>IF(F26&gt;N26,2,0)+IF(F26&lt;N26,0)+IF(F26=N26,1)</f>
        <v>2</v>
      </c>
      <c r="G27" s="125">
        <f>IF(G26&gt;O26,2,0)+IF(G26&lt;O26,0)+IF(G26=O26,1)</f>
        <v>2</v>
      </c>
      <c r="H27" s="126">
        <f>IF(H26&gt;P26,2,0)+IF(H26&lt;P26,0)+IF(H26=P26,1)</f>
        <v>2</v>
      </c>
      <c r="J27" s="375" t="s">
        <v>42</v>
      </c>
      <c r="K27" s="376"/>
      <c r="L27" s="6">
        <f>SUM(M27:P27)</f>
        <v>0</v>
      </c>
      <c r="M27" s="124">
        <f>IF(M26&gt;E26,2,0)+IF(M26&lt;E26,0)+IF(M26=E26,1)</f>
        <v>0</v>
      </c>
      <c r="N27" s="125">
        <f>IF(N26&gt;F26,2,0)+IF(N26&lt;F26,0)+IF(N26=F26,1)</f>
        <v>0</v>
      </c>
      <c r="O27" s="125">
        <f>IF(O26&gt;G26,2,0)+IF(O26&lt;G26,0)+IF(O26=G26,1)</f>
        <v>0</v>
      </c>
      <c r="P27" s="126">
        <f>IF(P26&gt;H26,2,0)+IF(P26&lt;H26,0)+IF(P26=H26,1)</f>
        <v>0</v>
      </c>
    </row>
    <row r="28" spans="2:16" ht="15.75" thickBot="1"/>
    <row r="29" spans="2:16" ht="30.75" thickBot="1">
      <c r="B29" s="377" t="s">
        <v>95</v>
      </c>
      <c r="C29" s="378"/>
      <c r="D29" s="378"/>
      <c r="E29" s="378"/>
      <c r="F29" s="378"/>
      <c r="G29" s="378"/>
      <c r="H29" s="379"/>
      <c r="I29" s="142"/>
      <c r="J29" s="377" t="s">
        <v>228</v>
      </c>
      <c r="K29" s="378"/>
      <c r="L29" s="378"/>
      <c r="M29" s="378"/>
      <c r="N29" s="378"/>
      <c r="O29" s="378"/>
      <c r="P29" s="379"/>
    </row>
    <row r="30" spans="2:16" ht="17.25">
      <c r="B30" s="369" t="s">
        <v>229</v>
      </c>
      <c r="C30" s="370"/>
      <c r="D30" s="371"/>
      <c r="E30" s="112">
        <v>124</v>
      </c>
      <c r="F30" s="113">
        <v>140</v>
      </c>
      <c r="G30" s="113">
        <v>156</v>
      </c>
      <c r="H30" s="114">
        <f t="shared" ref="H30:H35" si="6">SUM(E30:G30)</f>
        <v>420</v>
      </c>
      <c r="J30" s="369" t="s">
        <v>249</v>
      </c>
      <c r="K30" s="370"/>
      <c r="L30" s="371"/>
      <c r="M30" s="112">
        <v>103</v>
      </c>
      <c r="N30" s="113">
        <v>119</v>
      </c>
      <c r="O30" s="113">
        <v>106</v>
      </c>
      <c r="P30" s="114">
        <f t="shared" ref="P30:P35" si="7">SUM(M30:O30)</f>
        <v>328</v>
      </c>
    </row>
    <row r="31" spans="2:16" ht="17.25">
      <c r="B31" s="359" t="s">
        <v>170</v>
      </c>
      <c r="C31" s="360"/>
      <c r="D31" s="361"/>
      <c r="E31" s="115">
        <v>107</v>
      </c>
      <c r="F31" s="116">
        <v>103</v>
      </c>
      <c r="G31" s="116">
        <v>114</v>
      </c>
      <c r="H31" s="117">
        <f t="shared" si="6"/>
        <v>324</v>
      </c>
      <c r="J31" s="359" t="s">
        <v>248</v>
      </c>
      <c r="K31" s="360"/>
      <c r="L31" s="361"/>
      <c r="M31" s="115">
        <v>130</v>
      </c>
      <c r="N31" s="116">
        <v>99</v>
      </c>
      <c r="O31" s="116">
        <v>103</v>
      </c>
      <c r="P31" s="117">
        <f t="shared" si="7"/>
        <v>332</v>
      </c>
    </row>
    <row r="32" spans="2:16" ht="17.25">
      <c r="B32" s="359" t="s">
        <v>158</v>
      </c>
      <c r="C32" s="360"/>
      <c r="D32" s="361"/>
      <c r="E32" s="115">
        <v>99</v>
      </c>
      <c r="F32" s="116">
        <v>121</v>
      </c>
      <c r="G32" s="116">
        <v>112</v>
      </c>
      <c r="H32" s="117">
        <f t="shared" si="6"/>
        <v>332</v>
      </c>
      <c r="J32" s="359" t="s">
        <v>329</v>
      </c>
      <c r="K32" s="360"/>
      <c r="L32" s="361"/>
      <c r="M32" s="115">
        <v>124</v>
      </c>
      <c r="N32" s="116">
        <v>122</v>
      </c>
      <c r="O32" s="116">
        <v>113</v>
      </c>
      <c r="P32" s="117">
        <f t="shared" si="7"/>
        <v>359</v>
      </c>
    </row>
    <row r="33" spans="2:16" ht="17.25">
      <c r="B33" s="359" t="s">
        <v>168</v>
      </c>
      <c r="C33" s="360"/>
      <c r="D33" s="361"/>
      <c r="E33" s="115">
        <v>116</v>
      </c>
      <c r="F33" s="116">
        <v>133</v>
      </c>
      <c r="G33" s="116">
        <v>112</v>
      </c>
      <c r="H33" s="117">
        <f t="shared" si="6"/>
        <v>361</v>
      </c>
      <c r="J33" s="359" t="s">
        <v>250</v>
      </c>
      <c r="K33" s="360"/>
      <c r="L33" s="361"/>
      <c r="M33" s="115">
        <v>114</v>
      </c>
      <c r="N33" s="116">
        <v>109</v>
      </c>
      <c r="O33" s="116">
        <v>123</v>
      </c>
      <c r="P33" s="117">
        <f t="shared" si="7"/>
        <v>346</v>
      </c>
    </row>
    <row r="34" spans="2:16" ht="18" thickBot="1">
      <c r="B34" s="362" t="s">
        <v>64</v>
      </c>
      <c r="C34" s="363"/>
      <c r="D34" s="364"/>
      <c r="E34" s="118">
        <v>120</v>
      </c>
      <c r="F34" s="119">
        <v>125</v>
      </c>
      <c r="G34" s="119">
        <v>107</v>
      </c>
      <c r="H34" s="120">
        <f t="shared" si="6"/>
        <v>352</v>
      </c>
      <c r="J34" s="362" t="s">
        <v>324</v>
      </c>
      <c r="K34" s="363"/>
      <c r="L34" s="364"/>
      <c r="M34" s="118">
        <v>102</v>
      </c>
      <c r="N34" s="119">
        <v>114</v>
      </c>
      <c r="O34" s="119">
        <v>93</v>
      </c>
      <c r="P34" s="120">
        <f t="shared" si="7"/>
        <v>309</v>
      </c>
    </row>
    <row r="35" spans="2:16" ht="19.5" thickBot="1">
      <c r="B35" s="372" t="s">
        <v>43</v>
      </c>
      <c r="C35" s="373"/>
      <c r="D35" s="374"/>
      <c r="E35" s="121">
        <f>SUM(E30:E34)</f>
        <v>566</v>
      </c>
      <c r="F35" s="122">
        <f>SUM(F30:F34)</f>
        <v>622</v>
      </c>
      <c r="G35" s="122">
        <f>SUM(G30:G34)</f>
        <v>601</v>
      </c>
      <c r="H35" s="123">
        <f t="shared" si="6"/>
        <v>1789</v>
      </c>
      <c r="J35" s="372" t="s">
        <v>43</v>
      </c>
      <c r="K35" s="373"/>
      <c r="L35" s="374"/>
      <c r="M35" s="121">
        <f>SUM(M30:M34)</f>
        <v>573</v>
      </c>
      <c r="N35" s="122">
        <f>SUM(N30:N34)</f>
        <v>563</v>
      </c>
      <c r="O35" s="122">
        <f>SUM(O30:O34)</f>
        <v>538</v>
      </c>
      <c r="P35" s="123">
        <f t="shared" si="7"/>
        <v>1674</v>
      </c>
    </row>
    <row r="36" spans="2:16" ht="20.25" thickBot="1">
      <c r="B36" s="375" t="s">
        <v>42</v>
      </c>
      <c r="C36" s="376"/>
      <c r="D36" s="6">
        <f>SUM(E36:H36)</f>
        <v>6</v>
      </c>
      <c r="E36" s="124">
        <f>IF(E35&gt;M35,2,0)+IF(E35&lt;M35,0)+IF(E35=M35,1)</f>
        <v>0</v>
      </c>
      <c r="F36" s="125">
        <f>IF(F35&gt;N35,2,0)+IF(F35&lt;N35,0)+IF(F35=N35,1)</f>
        <v>2</v>
      </c>
      <c r="G36" s="125">
        <f>IF(G35&gt;O35,2,0)+IF(G35&lt;O35,0)+IF(G35=O35,1)</f>
        <v>2</v>
      </c>
      <c r="H36" s="126">
        <f>IF(H35&gt;P35,2,0)+IF(H35&lt;P35,0)+IF(H35=P35,1)</f>
        <v>2</v>
      </c>
      <c r="J36" s="375" t="s">
        <v>42</v>
      </c>
      <c r="K36" s="376"/>
      <c r="L36" s="6">
        <f>SUM(M36:P36)</f>
        <v>2</v>
      </c>
      <c r="M36" s="124">
        <f>IF(M35&gt;E35,2,0)+IF(M35&lt;E35,0)+IF(M35=E35,1)</f>
        <v>2</v>
      </c>
      <c r="N36" s="125">
        <f>IF(N35&gt;F35,2,0)+IF(N35&lt;F35,0)+IF(N35=F35,1)</f>
        <v>0</v>
      </c>
      <c r="O36" s="125">
        <f>IF(O35&gt;G35,2,0)+IF(O35&lt;G35,0)+IF(O35=G35,1)</f>
        <v>0</v>
      </c>
      <c r="P36" s="126">
        <f>IF(P35&gt;H35,2,0)+IF(P35&lt;H35,0)+IF(P35=H35,1)</f>
        <v>0</v>
      </c>
    </row>
    <row r="37" spans="2:16" ht="15.75" thickBot="1"/>
    <row r="38" spans="2:16" ht="30.75" thickBot="1">
      <c r="B38" s="366" t="s">
        <v>176</v>
      </c>
      <c r="C38" s="367"/>
      <c r="D38" s="367"/>
      <c r="E38" s="367"/>
      <c r="F38" s="367"/>
      <c r="G38" s="367"/>
      <c r="H38" s="368"/>
      <c r="I38" s="142"/>
      <c r="J38" s="366" t="s">
        <v>142</v>
      </c>
      <c r="K38" s="367"/>
      <c r="L38" s="367"/>
      <c r="M38" s="367"/>
      <c r="N38" s="367"/>
      <c r="O38" s="367"/>
      <c r="P38" s="368"/>
    </row>
    <row r="39" spans="2:16" ht="17.25">
      <c r="B39" s="369" t="s">
        <v>252</v>
      </c>
      <c r="C39" s="370"/>
      <c r="D39" s="371"/>
      <c r="E39" s="112">
        <v>139</v>
      </c>
      <c r="F39" s="113">
        <v>119</v>
      </c>
      <c r="G39" s="113">
        <v>92</v>
      </c>
      <c r="H39" s="114">
        <f t="shared" ref="H39:H44" si="8">SUM(E39:G39)</f>
        <v>350</v>
      </c>
      <c r="J39" s="369" t="s">
        <v>281</v>
      </c>
      <c r="K39" s="370"/>
      <c r="L39" s="371"/>
      <c r="M39" s="112">
        <v>106</v>
      </c>
      <c r="N39" s="113">
        <v>115</v>
      </c>
      <c r="O39" s="113">
        <v>107</v>
      </c>
      <c r="P39" s="114">
        <f t="shared" ref="P39:P44" si="9">SUM(M39:O39)</f>
        <v>328</v>
      </c>
    </row>
    <row r="40" spans="2:16" ht="17.25">
      <c r="B40" s="359" t="s">
        <v>67</v>
      </c>
      <c r="C40" s="360"/>
      <c r="D40" s="361"/>
      <c r="E40" s="115">
        <v>84</v>
      </c>
      <c r="F40" s="116">
        <v>123</v>
      </c>
      <c r="G40" s="116">
        <v>86</v>
      </c>
      <c r="H40" s="117">
        <f t="shared" si="8"/>
        <v>293</v>
      </c>
      <c r="J40" s="359" t="s">
        <v>74</v>
      </c>
      <c r="K40" s="360"/>
      <c r="L40" s="361"/>
      <c r="M40" s="115">
        <v>106</v>
      </c>
      <c r="N40" s="116">
        <v>122</v>
      </c>
      <c r="O40" s="116">
        <v>117</v>
      </c>
      <c r="P40" s="117">
        <f t="shared" si="9"/>
        <v>345</v>
      </c>
    </row>
    <row r="41" spans="2:16" ht="17.25">
      <c r="B41" s="359" t="s">
        <v>253</v>
      </c>
      <c r="C41" s="360"/>
      <c r="D41" s="361"/>
      <c r="E41" s="115">
        <v>109</v>
      </c>
      <c r="F41" s="116">
        <v>114</v>
      </c>
      <c r="G41" s="116">
        <v>115</v>
      </c>
      <c r="H41" s="117">
        <f t="shared" si="8"/>
        <v>338</v>
      </c>
      <c r="J41" s="359" t="s">
        <v>282</v>
      </c>
      <c r="K41" s="360"/>
      <c r="L41" s="361"/>
      <c r="M41" s="115">
        <v>100</v>
      </c>
      <c r="N41" s="116">
        <v>142</v>
      </c>
      <c r="O41" s="116">
        <v>141</v>
      </c>
      <c r="P41" s="117">
        <f t="shared" si="9"/>
        <v>383</v>
      </c>
    </row>
    <row r="42" spans="2:16" ht="17.25">
      <c r="B42" s="359" t="s">
        <v>254</v>
      </c>
      <c r="C42" s="360"/>
      <c r="D42" s="361"/>
      <c r="E42" s="115">
        <v>134</v>
      </c>
      <c r="F42" s="116">
        <v>104</v>
      </c>
      <c r="G42" s="116">
        <v>131</v>
      </c>
      <c r="H42" s="117">
        <f t="shared" si="8"/>
        <v>369</v>
      </c>
      <c r="J42" s="359" t="s">
        <v>284</v>
      </c>
      <c r="K42" s="360"/>
      <c r="L42" s="361"/>
      <c r="M42" s="115">
        <v>135</v>
      </c>
      <c r="N42" s="116">
        <v>128</v>
      </c>
      <c r="O42" s="116">
        <v>150</v>
      </c>
      <c r="P42" s="117">
        <f t="shared" si="9"/>
        <v>413</v>
      </c>
    </row>
    <row r="43" spans="2:16" ht="18" thickBot="1">
      <c r="B43" s="362" t="s">
        <v>255</v>
      </c>
      <c r="C43" s="363"/>
      <c r="D43" s="364"/>
      <c r="E43" s="118">
        <v>125</v>
      </c>
      <c r="F43" s="119">
        <v>115</v>
      </c>
      <c r="G43" s="119">
        <v>114</v>
      </c>
      <c r="H43" s="120">
        <f t="shared" si="8"/>
        <v>354</v>
      </c>
      <c r="J43" s="362" t="s">
        <v>283</v>
      </c>
      <c r="K43" s="363"/>
      <c r="L43" s="364"/>
      <c r="M43" s="118">
        <v>123</v>
      </c>
      <c r="N43" s="119">
        <v>124</v>
      </c>
      <c r="O43" s="119">
        <v>99</v>
      </c>
      <c r="P43" s="120">
        <f t="shared" si="9"/>
        <v>346</v>
      </c>
    </row>
    <row r="44" spans="2:16" ht="19.5" thickBot="1">
      <c r="B44" s="372" t="s">
        <v>43</v>
      </c>
      <c r="C44" s="373"/>
      <c r="D44" s="374"/>
      <c r="E44" s="121">
        <f>SUM(E39:E43)</f>
        <v>591</v>
      </c>
      <c r="F44" s="122">
        <f>SUM(F39:F43)</f>
        <v>575</v>
      </c>
      <c r="G44" s="122">
        <f>SUM(G39:G43)</f>
        <v>538</v>
      </c>
      <c r="H44" s="123">
        <f t="shared" si="8"/>
        <v>1704</v>
      </c>
      <c r="J44" s="372" t="s">
        <v>43</v>
      </c>
      <c r="K44" s="373"/>
      <c r="L44" s="374"/>
      <c r="M44" s="121">
        <f>SUM(M39:M43)</f>
        <v>570</v>
      </c>
      <c r="N44" s="122">
        <f>SUM(N39:N43)</f>
        <v>631</v>
      </c>
      <c r="O44" s="122">
        <f>SUM(O39:O43)</f>
        <v>614</v>
      </c>
      <c r="P44" s="123">
        <f t="shared" si="9"/>
        <v>1815</v>
      </c>
    </row>
    <row r="45" spans="2:16" ht="20.25" thickBot="1">
      <c r="B45" s="375" t="s">
        <v>42</v>
      </c>
      <c r="C45" s="376"/>
      <c r="D45" s="6">
        <f>SUM(E45:H45)</f>
        <v>2</v>
      </c>
      <c r="E45" s="124">
        <f>IF(E44&gt;M44,2,0)+IF(E44&lt;M44,0)+IF(E44=M44,1)</f>
        <v>2</v>
      </c>
      <c r="F45" s="125">
        <f>IF(F44&gt;N44,2,0)+IF(F44&lt;N44,0)+IF(F44=N44,1)</f>
        <v>0</v>
      </c>
      <c r="G45" s="125">
        <f>IF(G44&gt;O44,2,0)+IF(G44&lt;O44,0)+IF(G44=O44,1)</f>
        <v>0</v>
      </c>
      <c r="H45" s="126">
        <f>IF(H44&gt;P44,2,0)+IF(H44&lt;P44,0)+IF(H44=P44,1)</f>
        <v>0</v>
      </c>
      <c r="J45" s="375" t="s">
        <v>42</v>
      </c>
      <c r="K45" s="376"/>
      <c r="L45" s="6">
        <f>SUM(M45:P45)</f>
        <v>6</v>
      </c>
      <c r="M45" s="124">
        <f>IF(M44&gt;E44,2,0)+IF(M44&lt;E44,0)+IF(M44=E44,1)</f>
        <v>0</v>
      </c>
      <c r="N45" s="125">
        <f>IF(N44&gt;F44,2,0)+IF(N44&lt;F44,0)+IF(N44=F44,1)</f>
        <v>2</v>
      </c>
      <c r="O45" s="125">
        <f>IF(O44&gt;G44,2,0)+IF(O44&lt;G44,0)+IF(O44=G44,1)</f>
        <v>2</v>
      </c>
      <c r="P45" s="126">
        <f>IF(P44&gt;H44,2,0)+IF(P44&lt;H44,0)+IF(P44=H44,1)</f>
        <v>2</v>
      </c>
    </row>
    <row r="46" spans="2:16" ht="15.75" thickBot="1"/>
    <row r="47" spans="2:16" ht="30.75" thickBot="1">
      <c r="B47" s="377" t="s">
        <v>97</v>
      </c>
      <c r="C47" s="378"/>
      <c r="D47" s="378"/>
      <c r="E47" s="378"/>
      <c r="F47" s="378"/>
      <c r="G47" s="378"/>
      <c r="H47" s="379"/>
      <c r="I47" s="142"/>
      <c r="J47" s="377" t="s">
        <v>169</v>
      </c>
      <c r="K47" s="378"/>
      <c r="L47" s="378"/>
      <c r="M47" s="378"/>
      <c r="N47" s="378"/>
      <c r="O47" s="378"/>
      <c r="P47" s="379"/>
    </row>
    <row r="48" spans="2:16" ht="17.25">
      <c r="B48" s="369" t="s">
        <v>289</v>
      </c>
      <c r="C48" s="370"/>
      <c r="D48" s="371"/>
      <c r="E48" s="112">
        <v>115</v>
      </c>
      <c r="F48" s="113">
        <v>106</v>
      </c>
      <c r="G48" s="113">
        <v>105</v>
      </c>
      <c r="H48" s="114">
        <f t="shared" ref="H48:H53" si="10">SUM(E48:G48)</f>
        <v>326</v>
      </c>
      <c r="J48" s="369" t="s">
        <v>279</v>
      </c>
      <c r="K48" s="370"/>
      <c r="L48" s="371"/>
      <c r="M48" s="112">
        <v>109</v>
      </c>
      <c r="N48" s="113">
        <v>121</v>
      </c>
      <c r="O48" s="113">
        <v>101</v>
      </c>
      <c r="P48" s="114">
        <f t="shared" ref="P48:P53" si="11">SUM(M48:O48)</f>
        <v>331</v>
      </c>
    </row>
    <row r="49" spans="2:16" ht="17.25">
      <c r="B49" s="359" t="s">
        <v>288</v>
      </c>
      <c r="C49" s="360"/>
      <c r="D49" s="361"/>
      <c r="E49" s="115">
        <v>98</v>
      </c>
      <c r="F49" s="116">
        <v>107</v>
      </c>
      <c r="G49" s="116">
        <v>104</v>
      </c>
      <c r="H49" s="117">
        <f t="shared" si="10"/>
        <v>309</v>
      </c>
      <c r="J49" s="359" t="s">
        <v>280</v>
      </c>
      <c r="K49" s="360"/>
      <c r="L49" s="361"/>
      <c r="M49" s="115">
        <v>140</v>
      </c>
      <c r="N49" s="116">
        <v>109</v>
      </c>
      <c r="O49" s="116">
        <v>83</v>
      </c>
      <c r="P49" s="117">
        <f t="shared" si="11"/>
        <v>332</v>
      </c>
    </row>
    <row r="50" spans="2:16" ht="17.25">
      <c r="B50" s="359" t="s">
        <v>286</v>
      </c>
      <c r="C50" s="360"/>
      <c r="D50" s="361"/>
      <c r="E50" s="115">
        <v>123</v>
      </c>
      <c r="F50" s="116">
        <v>105</v>
      </c>
      <c r="G50" s="116">
        <v>100</v>
      </c>
      <c r="H50" s="117">
        <f t="shared" si="10"/>
        <v>328</v>
      </c>
      <c r="J50" s="359" t="s">
        <v>278</v>
      </c>
      <c r="K50" s="360"/>
      <c r="L50" s="361"/>
      <c r="M50" s="115">
        <v>105</v>
      </c>
      <c r="N50" s="116">
        <v>99</v>
      </c>
      <c r="O50" s="116">
        <v>98</v>
      </c>
      <c r="P50" s="117">
        <f t="shared" si="11"/>
        <v>302</v>
      </c>
    </row>
    <row r="51" spans="2:16" ht="17.25">
      <c r="B51" s="359" t="s">
        <v>335</v>
      </c>
      <c r="C51" s="360"/>
      <c r="D51" s="361"/>
      <c r="E51" s="115">
        <v>128</v>
      </c>
      <c r="F51" s="116">
        <v>101</v>
      </c>
      <c r="G51" s="116">
        <v>103</v>
      </c>
      <c r="H51" s="117">
        <f t="shared" si="10"/>
        <v>332</v>
      </c>
      <c r="J51" s="359" t="s">
        <v>277</v>
      </c>
      <c r="K51" s="360"/>
      <c r="L51" s="361"/>
      <c r="M51" s="115">
        <v>109</v>
      </c>
      <c r="N51" s="116">
        <v>98</v>
      </c>
      <c r="O51" s="116">
        <v>90</v>
      </c>
      <c r="P51" s="117">
        <f t="shared" si="11"/>
        <v>297</v>
      </c>
    </row>
    <row r="52" spans="2:16" ht="18" thickBot="1">
      <c r="B52" s="362" t="s">
        <v>285</v>
      </c>
      <c r="C52" s="363"/>
      <c r="D52" s="364"/>
      <c r="E52" s="118">
        <v>101</v>
      </c>
      <c r="F52" s="119">
        <v>128</v>
      </c>
      <c r="G52" s="119">
        <v>109</v>
      </c>
      <c r="H52" s="120">
        <f t="shared" si="10"/>
        <v>338</v>
      </c>
      <c r="J52" s="362" t="s">
        <v>276</v>
      </c>
      <c r="K52" s="363"/>
      <c r="L52" s="364"/>
      <c r="M52" s="118">
        <v>133</v>
      </c>
      <c r="N52" s="119">
        <v>124</v>
      </c>
      <c r="O52" s="119">
        <v>116</v>
      </c>
      <c r="P52" s="120">
        <f t="shared" si="11"/>
        <v>373</v>
      </c>
    </row>
    <row r="53" spans="2:16" ht="19.5" thickBot="1">
      <c r="B53" s="372" t="s">
        <v>43</v>
      </c>
      <c r="C53" s="373"/>
      <c r="D53" s="374"/>
      <c r="E53" s="121">
        <f>SUM(E48:E52)</f>
        <v>565</v>
      </c>
      <c r="F53" s="122">
        <f>SUM(F48:F52)</f>
        <v>547</v>
      </c>
      <c r="G53" s="122">
        <f>SUM(G48:G52)</f>
        <v>521</v>
      </c>
      <c r="H53" s="123">
        <f t="shared" si="10"/>
        <v>1633</v>
      </c>
      <c r="J53" s="372" t="s">
        <v>43</v>
      </c>
      <c r="K53" s="373"/>
      <c r="L53" s="374"/>
      <c r="M53" s="121">
        <f>SUM(M48:M52)</f>
        <v>596</v>
      </c>
      <c r="N53" s="122">
        <f>SUM(N48:N52)</f>
        <v>551</v>
      </c>
      <c r="O53" s="122">
        <f>SUM(O48:O52)</f>
        <v>488</v>
      </c>
      <c r="P53" s="123">
        <f t="shared" si="11"/>
        <v>1635</v>
      </c>
    </row>
    <row r="54" spans="2:16" ht="20.25" thickBot="1">
      <c r="B54" s="375" t="s">
        <v>42</v>
      </c>
      <c r="C54" s="376"/>
      <c r="D54" s="6">
        <f>SUM(E54:H54)</f>
        <v>2</v>
      </c>
      <c r="E54" s="124">
        <f>IF(E53&gt;M53,2,0)+IF(E53&lt;M53,0)+IF(E53=M53,1)</f>
        <v>0</v>
      </c>
      <c r="F54" s="125">
        <f>IF(F53&gt;N53,2,0)+IF(F53&lt;N53,0)+IF(F53=N53,1)</f>
        <v>0</v>
      </c>
      <c r="G54" s="125">
        <f>IF(G53&gt;O53,2,0)+IF(G53&lt;O53,0)+IF(G53=O53,1)</f>
        <v>2</v>
      </c>
      <c r="H54" s="126">
        <f>IF(H53&gt;P53,2,0)+IF(H53&lt;P53,0)+IF(H53=P53,1)</f>
        <v>0</v>
      </c>
      <c r="J54" s="375" t="s">
        <v>42</v>
      </c>
      <c r="K54" s="376"/>
      <c r="L54" s="6">
        <f>SUM(M54:P54)</f>
        <v>6</v>
      </c>
      <c r="M54" s="124">
        <f>IF(M53&gt;E53,2,0)+IF(M53&lt;E53,0)+IF(M53=E53,1)</f>
        <v>2</v>
      </c>
      <c r="N54" s="125">
        <f>IF(N53&gt;F53,2,0)+IF(N53&lt;F53,0)+IF(N53=F53,1)</f>
        <v>2</v>
      </c>
      <c r="O54" s="125">
        <f>IF(O53&gt;G53,2,0)+IF(O53&lt;G53,0)+IF(O53=G53,1)</f>
        <v>0</v>
      </c>
      <c r="P54" s="126">
        <f>IF(P53&gt;H53,2,0)+IF(P53&lt;H53,0)+IF(P53=H53,1)</f>
        <v>2</v>
      </c>
    </row>
    <row r="55" spans="2:16" ht="15.75" thickBot="1"/>
    <row r="56" spans="2:16" ht="21.75" thickTop="1" thickBot="1">
      <c r="B56" s="383" t="s">
        <v>222</v>
      </c>
      <c r="C56" s="384"/>
      <c r="D56" s="384"/>
      <c r="E56" s="384"/>
      <c r="F56" s="384"/>
      <c r="G56" s="384"/>
      <c r="H56" s="385"/>
      <c r="J56" s="383" t="s">
        <v>223</v>
      </c>
      <c r="K56" s="384"/>
      <c r="L56" s="384"/>
      <c r="M56" s="384"/>
      <c r="N56" s="384"/>
      <c r="O56" s="384"/>
      <c r="P56" s="385"/>
    </row>
    <row r="57" spans="2:16" ht="17.25" thickTop="1">
      <c r="B57" s="386" t="s">
        <v>169</v>
      </c>
      <c r="C57" s="387"/>
      <c r="D57" s="387"/>
      <c r="E57" s="11" t="s">
        <v>172</v>
      </c>
      <c r="F57" s="387" t="s">
        <v>1</v>
      </c>
      <c r="G57" s="387"/>
      <c r="H57" s="388"/>
      <c r="I57" s="143"/>
      <c r="J57" s="386" t="s">
        <v>95</v>
      </c>
      <c r="K57" s="387"/>
      <c r="L57" s="387"/>
      <c r="M57" s="11" t="s">
        <v>172</v>
      </c>
      <c r="N57" s="387" t="s">
        <v>169</v>
      </c>
      <c r="O57" s="387"/>
      <c r="P57" s="388"/>
    </row>
    <row r="58" spans="2:16" ht="16.5">
      <c r="B58" s="380" t="s">
        <v>228</v>
      </c>
      <c r="C58" s="381"/>
      <c r="D58" s="381"/>
      <c r="E58" s="11" t="s">
        <v>172</v>
      </c>
      <c r="F58" s="381" t="s">
        <v>2</v>
      </c>
      <c r="G58" s="381"/>
      <c r="H58" s="382"/>
      <c r="I58" s="143"/>
      <c r="J58" s="380" t="s">
        <v>96</v>
      </c>
      <c r="K58" s="381"/>
      <c r="L58" s="381"/>
      <c r="M58" s="11" t="s">
        <v>172</v>
      </c>
      <c r="N58" s="381" t="s">
        <v>176</v>
      </c>
      <c r="O58" s="381"/>
      <c r="P58" s="382"/>
    </row>
    <row r="59" spans="2:16" ht="16.5">
      <c r="B59" s="380" t="s">
        <v>142</v>
      </c>
      <c r="C59" s="381"/>
      <c r="D59" s="381"/>
      <c r="E59" s="11" t="s">
        <v>172</v>
      </c>
      <c r="F59" s="381" t="s">
        <v>97</v>
      </c>
      <c r="G59" s="381"/>
      <c r="H59" s="382"/>
      <c r="I59" s="143"/>
      <c r="J59" s="380" t="s">
        <v>163</v>
      </c>
      <c r="K59" s="381"/>
      <c r="L59" s="381"/>
      <c r="M59" s="11" t="s">
        <v>172</v>
      </c>
      <c r="N59" s="381" t="s">
        <v>175</v>
      </c>
      <c r="O59" s="381"/>
      <c r="P59" s="382"/>
    </row>
    <row r="60" spans="2:16" ht="16.5">
      <c r="B60" s="380" t="s">
        <v>175</v>
      </c>
      <c r="C60" s="381"/>
      <c r="D60" s="381"/>
      <c r="E60" s="11" t="s">
        <v>172</v>
      </c>
      <c r="F60" s="381" t="s">
        <v>155</v>
      </c>
      <c r="G60" s="381"/>
      <c r="H60" s="382"/>
      <c r="I60" s="143"/>
      <c r="J60" s="380" t="s">
        <v>155</v>
      </c>
      <c r="K60" s="381"/>
      <c r="L60" s="381"/>
      <c r="M60" s="11" t="s">
        <v>172</v>
      </c>
      <c r="N60" s="381" t="s">
        <v>97</v>
      </c>
      <c r="O60" s="381"/>
      <c r="P60" s="382"/>
    </row>
    <row r="61" spans="2:16" ht="16.5">
      <c r="B61" s="380" t="s">
        <v>96</v>
      </c>
      <c r="C61" s="381"/>
      <c r="D61" s="381"/>
      <c r="E61" s="11" t="s">
        <v>172</v>
      </c>
      <c r="F61" s="381" t="s">
        <v>163</v>
      </c>
      <c r="G61" s="381"/>
      <c r="H61" s="382"/>
      <c r="I61" s="143"/>
      <c r="J61" s="380" t="s">
        <v>142</v>
      </c>
      <c r="K61" s="381"/>
      <c r="L61" s="381"/>
      <c r="M61" s="11" t="s">
        <v>172</v>
      </c>
      <c r="N61" s="381" t="s">
        <v>2</v>
      </c>
      <c r="O61" s="381"/>
      <c r="P61" s="382"/>
    </row>
    <row r="62" spans="2:16" ht="17.25" thickBot="1">
      <c r="B62" s="389" t="s">
        <v>176</v>
      </c>
      <c r="C62" s="390"/>
      <c r="D62" s="390"/>
      <c r="E62" s="144" t="s">
        <v>172</v>
      </c>
      <c r="F62" s="390" t="s">
        <v>95</v>
      </c>
      <c r="G62" s="390"/>
      <c r="H62" s="391"/>
      <c r="I62" s="143"/>
      <c r="J62" s="389" t="s">
        <v>1</v>
      </c>
      <c r="K62" s="390"/>
      <c r="L62" s="390"/>
      <c r="M62" s="144" t="s">
        <v>172</v>
      </c>
      <c r="N62" s="390" t="s">
        <v>228</v>
      </c>
      <c r="O62" s="390"/>
      <c r="P62" s="391"/>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235" priority="14" operator="greaterThanOrEqual">
      <formula>150</formula>
    </cfRule>
  </conditionalFormatting>
  <conditionalFormatting sqref="E12:G16">
    <cfRule type="cellIs" dxfId="234" priority="17" operator="greaterThanOrEqual">
      <formula>150</formula>
    </cfRule>
  </conditionalFormatting>
  <conditionalFormatting sqref="E21:G25">
    <cfRule type="cellIs" dxfId="233" priority="8" operator="greaterThanOrEqual">
      <formula>150</formula>
    </cfRule>
  </conditionalFormatting>
  <conditionalFormatting sqref="E30:G34">
    <cfRule type="cellIs" dxfId="232" priority="11" operator="greaterThanOrEqual">
      <formula>150</formula>
    </cfRule>
  </conditionalFormatting>
  <conditionalFormatting sqref="E39:G43">
    <cfRule type="cellIs" dxfId="231" priority="2" operator="greaterThanOrEqual">
      <formula>150</formula>
    </cfRule>
  </conditionalFormatting>
  <conditionalFormatting sqref="E48:G52">
    <cfRule type="cellIs" dxfId="230" priority="5" operator="greaterThanOrEqual">
      <formula>150</formula>
    </cfRule>
  </conditionalFormatting>
  <conditionalFormatting sqref="H3:H7 P3:P7">
    <cfRule type="cellIs" dxfId="229" priority="15" operator="greaterThanOrEqual">
      <formula>400</formula>
    </cfRule>
  </conditionalFormatting>
  <conditionalFormatting sqref="H12:H16 P12:P16">
    <cfRule type="cellIs" dxfId="228" priority="18" operator="greaterThanOrEqual">
      <formula>400</formula>
    </cfRule>
  </conditionalFormatting>
  <conditionalFormatting sqref="H21:H25 P21:P25">
    <cfRule type="cellIs" dxfId="227" priority="9" operator="greaterThanOrEqual">
      <formula>400</formula>
    </cfRule>
  </conditionalFormatting>
  <conditionalFormatting sqref="H30:H34 P30:P34">
    <cfRule type="cellIs" dxfId="226" priority="12" operator="greaterThanOrEqual">
      <formula>400</formula>
    </cfRule>
  </conditionalFormatting>
  <conditionalFormatting sqref="H39:H43 P39:P43">
    <cfRule type="cellIs" dxfId="225" priority="3" operator="greaterThanOrEqual">
      <formula>400</formula>
    </cfRule>
  </conditionalFormatting>
  <conditionalFormatting sqref="H48:H52 P48:P52">
    <cfRule type="cellIs" dxfId="224" priority="6" operator="greaterThanOrEqual">
      <formula>400</formula>
    </cfRule>
  </conditionalFormatting>
  <conditionalFormatting sqref="M3:O7">
    <cfRule type="cellIs" dxfId="223" priority="13" operator="greaterThanOrEqual">
      <formula>150</formula>
    </cfRule>
  </conditionalFormatting>
  <conditionalFormatting sqref="M12:O16">
    <cfRule type="cellIs" dxfId="222" priority="16" operator="greaterThanOrEqual">
      <formula>150</formula>
    </cfRule>
  </conditionalFormatting>
  <conditionalFormatting sqref="M21:O25">
    <cfRule type="cellIs" dxfId="221" priority="7" operator="greaterThanOrEqual">
      <formula>150</formula>
    </cfRule>
  </conditionalFormatting>
  <conditionalFormatting sqref="M30:O34">
    <cfRule type="cellIs" dxfId="220" priority="10" operator="greaterThanOrEqual">
      <formula>150</formula>
    </cfRule>
  </conditionalFormatting>
  <conditionalFormatting sqref="M39:O43">
    <cfRule type="cellIs" dxfId="219" priority="1" operator="greaterThanOrEqual">
      <formula>150</formula>
    </cfRule>
  </conditionalFormatting>
  <conditionalFormatting sqref="M48:O52">
    <cfRule type="cellIs" dxfId="218"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EB6F5-1725-4E9B-AA60-90093518D891}">
  <dimension ref="A1:Q63"/>
  <sheetViews>
    <sheetView topLeftCell="A21" workbookViewId="0">
      <selection activeCell="E44" sqref="E44"/>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5" t="s">
        <v>336</v>
      </c>
      <c r="B1" s="365"/>
      <c r="C1" s="365"/>
      <c r="D1" s="365"/>
      <c r="E1" s="365"/>
      <c r="F1" s="365"/>
      <c r="G1" s="365"/>
      <c r="H1" s="365"/>
      <c r="I1" s="365"/>
      <c r="J1" s="365"/>
      <c r="K1" s="365"/>
      <c r="L1" s="365"/>
      <c r="M1" s="365"/>
      <c r="N1" s="365"/>
      <c r="O1" s="365"/>
      <c r="P1" s="365"/>
      <c r="Q1" s="365"/>
    </row>
    <row r="2" spans="1:17" ht="30.75" thickBot="1">
      <c r="B2" s="366" t="s">
        <v>142</v>
      </c>
      <c r="C2" s="367"/>
      <c r="D2" s="367"/>
      <c r="E2" s="367"/>
      <c r="F2" s="367"/>
      <c r="G2" s="367"/>
      <c r="H2" s="368"/>
      <c r="I2" s="142"/>
      <c r="J2" s="366" t="s">
        <v>97</v>
      </c>
      <c r="K2" s="367"/>
      <c r="L2" s="367"/>
      <c r="M2" s="367"/>
      <c r="N2" s="367"/>
      <c r="O2" s="367"/>
      <c r="P2" s="368"/>
    </row>
    <row r="3" spans="1:17" ht="17.25">
      <c r="B3" s="369" t="s">
        <v>281</v>
      </c>
      <c r="C3" s="370"/>
      <c r="D3" s="371"/>
      <c r="E3" s="112">
        <v>106</v>
      </c>
      <c r="F3" s="113">
        <v>109</v>
      </c>
      <c r="G3" s="113">
        <v>109</v>
      </c>
      <c r="H3" s="114">
        <f t="shared" ref="H3:H8" si="0">SUM(E3:G3)</f>
        <v>324</v>
      </c>
      <c r="J3" s="369" t="s">
        <v>337</v>
      </c>
      <c r="K3" s="370"/>
      <c r="L3" s="371"/>
      <c r="M3" s="112">
        <v>98</v>
      </c>
      <c r="N3" s="113">
        <v>136</v>
      </c>
      <c r="O3" s="113">
        <v>111</v>
      </c>
      <c r="P3" s="114">
        <f t="shared" ref="P3:P8" si="1">SUM(M3:O3)</f>
        <v>345</v>
      </c>
    </row>
    <row r="4" spans="1:17" ht="17.25">
      <c r="B4" s="359" t="s">
        <v>74</v>
      </c>
      <c r="C4" s="360"/>
      <c r="D4" s="361"/>
      <c r="E4" s="115">
        <v>119</v>
      </c>
      <c r="F4" s="116">
        <v>111</v>
      </c>
      <c r="G4" s="116">
        <v>109</v>
      </c>
      <c r="H4" s="117">
        <f t="shared" si="0"/>
        <v>339</v>
      </c>
      <c r="J4" s="359" t="s">
        <v>288</v>
      </c>
      <c r="K4" s="360"/>
      <c r="L4" s="361"/>
      <c r="M4" s="115">
        <v>90</v>
      </c>
      <c r="N4" s="116">
        <v>113</v>
      </c>
      <c r="O4" s="116">
        <v>104</v>
      </c>
      <c r="P4" s="117">
        <f t="shared" si="1"/>
        <v>307</v>
      </c>
    </row>
    <row r="5" spans="1:17" ht="17.25">
      <c r="B5" s="359" t="s">
        <v>282</v>
      </c>
      <c r="C5" s="360"/>
      <c r="D5" s="361"/>
      <c r="E5" s="115">
        <v>104</v>
      </c>
      <c r="F5" s="116">
        <v>106</v>
      </c>
      <c r="G5" s="116">
        <v>133</v>
      </c>
      <c r="H5" s="117">
        <f t="shared" si="0"/>
        <v>343</v>
      </c>
      <c r="J5" s="359" t="s">
        <v>286</v>
      </c>
      <c r="K5" s="360"/>
      <c r="L5" s="361"/>
      <c r="M5" s="115">
        <v>102</v>
      </c>
      <c r="N5" s="116">
        <v>84</v>
      </c>
      <c r="O5" s="116">
        <v>90</v>
      </c>
      <c r="P5" s="117">
        <f t="shared" si="1"/>
        <v>276</v>
      </c>
    </row>
    <row r="6" spans="1:17" ht="17.25">
      <c r="B6" s="359" t="s">
        <v>284</v>
      </c>
      <c r="C6" s="360"/>
      <c r="D6" s="361"/>
      <c r="E6" s="115">
        <v>100</v>
      </c>
      <c r="F6" s="116">
        <v>120</v>
      </c>
      <c r="G6" s="116">
        <v>109</v>
      </c>
      <c r="H6" s="117">
        <f t="shared" si="0"/>
        <v>329</v>
      </c>
      <c r="J6" s="359" t="s">
        <v>287</v>
      </c>
      <c r="K6" s="360"/>
      <c r="L6" s="361"/>
      <c r="M6" s="115">
        <v>106</v>
      </c>
      <c r="N6" s="116">
        <v>96</v>
      </c>
      <c r="O6" s="116">
        <v>96</v>
      </c>
      <c r="P6" s="117">
        <f t="shared" si="1"/>
        <v>298</v>
      </c>
    </row>
    <row r="7" spans="1:17" ht="18" thickBot="1">
      <c r="B7" s="362" t="s">
        <v>283</v>
      </c>
      <c r="C7" s="363"/>
      <c r="D7" s="364"/>
      <c r="E7" s="118">
        <v>122</v>
      </c>
      <c r="F7" s="119">
        <v>125</v>
      </c>
      <c r="G7" s="119">
        <v>94</v>
      </c>
      <c r="H7" s="120">
        <f t="shared" si="0"/>
        <v>341</v>
      </c>
      <c r="J7" s="362" t="s">
        <v>331</v>
      </c>
      <c r="K7" s="363"/>
      <c r="L7" s="364"/>
      <c r="M7" s="118">
        <v>108</v>
      </c>
      <c r="N7" s="119">
        <v>108</v>
      </c>
      <c r="O7" s="119">
        <v>101</v>
      </c>
      <c r="P7" s="120">
        <f t="shared" si="1"/>
        <v>317</v>
      </c>
    </row>
    <row r="8" spans="1:17" ht="19.5" thickBot="1">
      <c r="B8" s="372" t="s">
        <v>43</v>
      </c>
      <c r="C8" s="373"/>
      <c r="D8" s="374"/>
      <c r="E8" s="121">
        <f>SUM(E3:E7)</f>
        <v>551</v>
      </c>
      <c r="F8" s="122">
        <f>SUM(F3:F7)</f>
        <v>571</v>
      </c>
      <c r="G8" s="122">
        <f>SUM(G3:G7)</f>
        <v>554</v>
      </c>
      <c r="H8" s="123">
        <f t="shared" si="0"/>
        <v>1676</v>
      </c>
      <c r="J8" s="372" t="s">
        <v>43</v>
      </c>
      <c r="K8" s="373"/>
      <c r="L8" s="374"/>
      <c r="M8" s="121">
        <f>SUM(M3:M7)</f>
        <v>504</v>
      </c>
      <c r="N8" s="122">
        <f>SUM(N3:N7)</f>
        <v>537</v>
      </c>
      <c r="O8" s="122">
        <f>SUM(O3:O7)</f>
        <v>502</v>
      </c>
      <c r="P8" s="123">
        <f t="shared" si="1"/>
        <v>1543</v>
      </c>
    </row>
    <row r="9" spans="1:17" ht="20.25" thickBot="1">
      <c r="B9" s="375" t="s">
        <v>42</v>
      </c>
      <c r="C9" s="376"/>
      <c r="D9" s="6">
        <f>SUM(E9:H9)</f>
        <v>8</v>
      </c>
      <c r="E9" s="124">
        <f>IF(E8&gt;M8,2,0)+IF(E8&lt;M8,0)+IF(E8=M8,1)</f>
        <v>2</v>
      </c>
      <c r="F9" s="125">
        <f>IF(F8&gt;N8,2,0)+IF(F8&lt;N8,0)+IF(F8=N8,1)</f>
        <v>2</v>
      </c>
      <c r="G9" s="125">
        <f>IF(G8&gt;O8,2,0)+IF(G8&lt;O8,0)+IF(G8=O8,1)</f>
        <v>2</v>
      </c>
      <c r="H9" s="126">
        <f>IF(H8&gt;P8,2,0)+IF(H8&lt;P8,0)+IF(H8=P8,1)</f>
        <v>2</v>
      </c>
      <c r="J9" s="375" t="s">
        <v>42</v>
      </c>
      <c r="K9" s="376"/>
      <c r="L9" s="6">
        <f>SUM(M9:P9)</f>
        <v>0</v>
      </c>
      <c r="M9" s="124">
        <f>IF(M8&gt;E8,2,0)+IF(M8&lt;E8,0)+IF(M8=E8,1)</f>
        <v>0</v>
      </c>
      <c r="N9" s="125">
        <f>IF(N8&gt;F8,2,0)+IF(N8&lt;F8,0)+IF(N8=F8,1)</f>
        <v>0</v>
      </c>
      <c r="O9" s="125">
        <f>IF(O8&gt;G8,2,0)+IF(O8&lt;G8,0)+IF(O8=G8,1)</f>
        <v>0</v>
      </c>
      <c r="P9" s="126">
        <f>IF(P8&gt;H8,2,0)+IF(P8&lt;H8,0)+IF(P8=H8,1)</f>
        <v>0</v>
      </c>
    </row>
    <row r="10" spans="1:17" ht="15.75" thickBot="1"/>
    <row r="11" spans="1:17" ht="30.75" thickBot="1">
      <c r="B11" s="377" t="s">
        <v>96</v>
      </c>
      <c r="C11" s="378"/>
      <c r="D11" s="378"/>
      <c r="E11" s="378"/>
      <c r="F11" s="378"/>
      <c r="G11" s="378"/>
      <c r="H11" s="379"/>
      <c r="I11" s="142"/>
      <c r="J11" s="377" t="s">
        <v>163</v>
      </c>
      <c r="K11" s="378"/>
      <c r="L11" s="378"/>
      <c r="M11" s="378"/>
      <c r="N11" s="378"/>
      <c r="O11" s="378"/>
      <c r="P11" s="379"/>
    </row>
    <row r="12" spans="1:17" ht="17.25">
      <c r="B12" s="369" t="s">
        <v>261</v>
      </c>
      <c r="C12" s="370"/>
      <c r="D12" s="371"/>
      <c r="E12" s="112">
        <v>109</v>
      </c>
      <c r="F12" s="113">
        <v>104</v>
      </c>
      <c r="G12" s="113">
        <v>105</v>
      </c>
      <c r="H12" s="114">
        <f t="shared" ref="H12:H17" si="2">SUM(E12:G12)</f>
        <v>318</v>
      </c>
      <c r="J12" s="369" t="s">
        <v>266</v>
      </c>
      <c r="K12" s="370"/>
      <c r="L12" s="371"/>
      <c r="M12" s="112">
        <v>104</v>
      </c>
      <c r="N12" s="113">
        <v>125</v>
      </c>
      <c r="O12" s="113">
        <v>106</v>
      </c>
      <c r="P12" s="114">
        <f t="shared" ref="P12:P17" si="3">SUM(M12:O12)</f>
        <v>335</v>
      </c>
    </row>
    <row r="13" spans="1:17" ht="17.25">
      <c r="B13" s="359" t="s">
        <v>321</v>
      </c>
      <c r="C13" s="360"/>
      <c r="D13" s="361"/>
      <c r="E13" s="115">
        <v>147</v>
      </c>
      <c r="F13" s="116">
        <v>123</v>
      </c>
      <c r="G13" s="116">
        <v>112</v>
      </c>
      <c r="H13" s="117">
        <f t="shared" si="2"/>
        <v>382</v>
      </c>
      <c r="J13" s="359" t="s">
        <v>156</v>
      </c>
      <c r="K13" s="360"/>
      <c r="L13" s="361"/>
      <c r="M13" s="115">
        <v>130</v>
      </c>
      <c r="N13" s="116">
        <v>106</v>
      </c>
      <c r="O13" s="116">
        <v>128</v>
      </c>
      <c r="P13" s="117">
        <f t="shared" si="3"/>
        <v>364</v>
      </c>
    </row>
    <row r="14" spans="1:17" ht="17.25">
      <c r="B14" s="359" t="s">
        <v>154</v>
      </c>
      <c r="C14" s="360"/>
      <c r="D14" s="361"/>
      <c r="E14" s="115">
        <v>108</v>
      </c>
      <c r="F14" s="116">
        <v>105</v>
      </c>
      <c r="G14" s="116">
        <v>92</v>
      </c>
      <c r="H14" s="117">
        <f t="shared" si="2"/>
        <v>305</v>
      </c>
      <c r="J14" s="359" t="s">
        <v>268</v>
      </c>
      <c r="K14" s="360"/>
      <c r="L14" s="361"/>
      <c r="M14" s="115">
        <v>123</v>
      </c>
      <c r="N14" s="116">
        <v>110</v>
      </c>
      <c r="O14" s="116">
        <v>110</v>
      </c>
      <c r="P14" s="117">
        <f t="shared" si="3"/>
        <v>343</v>
      </c>
    </row>
    <row r="15" spans="1:17" ht="17.25">
      <c r="B15" s="359" t="s">
        <v>264</v>
      </c>
      <c r="C15" s="360"/>
      <c r="D15" s="361"/>
      <c r="E15" s="115">
        <v>135</v>
      </c>
      <c r="F15" s="116">
        <v>93</v>
      </c>
      <c r="G15" s="116">
        <v>130</v>
      </c>
      <c r="H15" s="117">
        <f t="shared" si="2"/>
        <v>358</v>
      </c>
      <c r="J15" s="359" t="s">
        <v>269</v>
      </c>
      <c r="K15" s="360"/>
      <c r="L15" s="361"/>
      <c r="M15" s="115">
        <v>131</v>
      </c>
      <c r="N15" s="116">
        <v>118</v>
      </c>
      <c r="O15" s="116">
        <v>134</v>
      </c>
      <c r="P15" s="117">
        <f t="shared" si="3"/>
        <v>383</v>
      </c>
    </row>
    <row r="16" spans="1:17" ht="18" thickBot="1">
      <c r="B16" s="362" t="s">
        <v>265</v>
      </c>
      <c r="C16" s="363"/>
      <c r="D16" s="364"/>
      <c r="E16" s="118">
        <v>120</v>
      </c>
      <c r="F16" s="119">
        <v>113</v>
      </c>
      <c r="G16" s="119">
        <v>130</v>
      </c>
      <c r="H16" s="120">
        <f t="shared" si="2"/>
        <v>363</v>
      </c>
      <c r="J16" s="362" t="s">
        <v>270</v>
      </c>
      <c r="K16" s="363"/>
      <c r="L16" s="364"/>
      <c r="M16" s="118">
        <v>131</v>
      </c>
      <c r="N16" s="119">
        <v>100</v>
      </c>
      <c r="O16" s="119">
        <v>115</v>
      </c>
      <c r="P16" s="120">
        <f t="shared" si="3"/>
        <v>346</v>
      </c>
    </row>
    <row r="17" spans="2:16" ht="19.5" thickBot="1">
      <c r="B17" s="372" t="s">
        <v>43</v>
      </c>
      <c r="C17" s="373"/>
      <c r="D17" s="374"/>
      <c r="E17" s="121">
        <f>SUM(E12:E16)</f>
        <v>619</v>
      </c>
      <c r="F17" s="122">
        <f>SUM(F12:F16)</f>
        <v>538</v>
      </c>
      <c r="G17" s="122">
        <f>SUM(G12:G16)</f>
        <v>569</v>
      </c>
      <c r="H17" s="123">
        <f t="shared" si="2"/>
        <v>1726</v>
      </c>
      <c r="J17" s="372" t="s">
        <v>43</v>
      </c>
      <c r="K17" s="373"/>
      <c r="L17" s="374"/>
      <c r="M17" s="121">
        <f>SUM(M12:M16)</f>
        <v>619</v>
      </c>
      <c r="N17" s="122">
        <f>SUM(N12:N16)</f>
        <v>559</v>
      </c>
      <c r="O17" s="122">
        <f>SUM(O12:O16)</f>
        <v>593</v>
      </c>
      <c r="P17" s="123">
        <f t="shared" si="3"/>
        <v>1771</v>
      </c>
    </row>
    <row r="18" spans="2:16" ht="20.25" thickBot="1">
      <c r="B18" s="375" t="s">
        <v>42</v>
      </c>
      <c r="C18" s="376"/>
      <c r="D18" s="6">
        <f>SUM(E18:H18)</f>
        <v>1</v>
      </c>
      <c r="E18" s="124">
        <f>IF(E17&gt;M17,2,0)+IF(E17&lt;M17,0)+IF(E17=M17,1)</f>
        <v>1</v>
      </c>
      <c r="F18" s="125">
        <f>IF(F17&gt;N17,2,0)+IF(F17&lt;N17,0)+IF(F17=N17,1)</f>
        <v>0</v>
      </c>
      <c r="G18" s="125">
        <f>IF(G17&gt;O17,2,0)+IF(G17&lt;O17,0)+IF(G17=O17,1)</f>
        <v>0</v>
      </c>
      <c r="H18" s="126">
        <f>IF(H17&gt;P17,2,0)+IF(H17&lt;P17,0)+IF(H17=P17,1)</f>
        <v>0</v>
      </c>
      <c r="J18" s="375" t="s">
        <v>42</v>
      </c>
      <c r="K18" s="376"/>
      <c r="L18" s="6">
        <f>SUM(M18:P18)</f>
        <v>7</v>
      </c>
      <c r="M18" s="124">
        <f>IF(M17&gt;E17,2,0)+IF(M17&lt;E17,0)+IF(M17=E17,1)</f>
        <v>1</v>
      </c>
      <c r="N18" s="125">
        <f>IF(N17&gt;F17,2,0)+IF(N17&lt;F17,0)+IF(N17=F17,1)</f>
        <v>2</v>
      </c>
      <c r="O18" s="125">
        <f>IF(O17&gt;G17,2,0)+IF(O17&lt;G17,0)+IF(O17=G17,1)</f>
        <v>2</v>
      </c>
      <c r="P18" s="126">
        <f>IF(P17&gt;H17,2,0)+IF(P17&lt;H17,0)+IF(P17=H17,1)</f>
        <v>2</v>
      </c>
    </row>
    <row r="19" spans="2:16" ht="15.75" thickBot="1"/>
    <row r="20" spans="2:16" ht="30.75" thickBot="1">
      <c r="B20" s="366" t="s">
        <v>175</v>
      </c>
      <c r="C20" s="367"/>
      <c r="D20" s="367"/>
      <c r="E20" s="367"/>
      <c r="F20" s="367"/>
      <c r="G20" s="367"/>
      <c r="H20" s="368"/>
      <c r="I20" s="142"/>
      <c r="J20" s="366" t="s">
        <v>155</v>
      </c>
      <c r="K20" s="367"/>
      <c r="L20" s="367"/>
      <c r="M20" s="367"/>
      <c r="N20" s="367"/>
      <c r="O20" s="367"/>
      <c r="P20" s="368"/>
    </row>
    <row r="21" spans="2:16" ht="17.25">
      <c r="B21" s="369" t="s">
        <v>221</v>
      </c>
      <c r="C21" s="370"/>
      <c r="D21" s="371"/>
      <c r="E21" s="112">
        <v>103</v>
      </c>
      <c r="F21" s="113">
        <v>120</v>
      </c>
      <c r="G21" s="113">
        <v>135</v>
      </c>
      <c r="H21" s="114">
        <f t="shared" ref="H21:H26" si="4">SUM(E21:G21)</f>
        <v>358</v>
      </c>
      <c r="J21" s="369" t="s">
        <v>247</v>
      </c>
      <c r="K21" s="370"/>
      <c r="L21" s="371"/>
      <c r="M21" s="112">
        <v>99</v>
      </c>
      <c r="N21" s="113">
        <v>138</v>
      </c>
      <c r="O21" s="113">
        <v>104</v>
      </c>
      <c r="P21" s="114">
        <f t="shared" ref="P21:P26" si="5">SUM(M21:O21)</f>
        <v>341</v>
      </c>
    </row>
    <row r="22" spans="2:16" ht="17.25">
      <c r="B22" s="359" t="s">
        <v>171</v>
      </c>
      <c r="C22" s="360"/>
      <c r="D22" s="361"/>
      <c r="E22" s="115">
        <v>96</v>
      </c>
      <c r="F22" s="116">
        <v>120</v>
      </c>
      <c r="G22" s="116">
        <v>94</v>
      </c>
      <c r="H22" s="117">
        <f t="shared" si="4"/>
        <v>310</v>
      </c>
      <c r="J22" s="359" t="s">
        <v>245</v>
      </c>
      <c r="K22" s="360"/>
      <c r="L22" s="361"/>
      <c r="M22" s="115">
        <v>94</v>
      </c>
      <c r="N22" s="116">
        <v>106</v>
      </c>
      <c r="O22" s="116">
        <v>102</v>
      </c>
      <c r="P22" s="117">
        <f t="shared" si="5"/>
        <v>302</v>
      </c>
    </row>
    <row r="23" spans="2:16" ht="17.25">
      <c r="B23" s="359" t="s">
        <v>325</v>
      </c>
      <c r="C23" s="360"/>
      <c r="D23" s="361"/>
      <c r="E23" s="115">
        <v>93</v>
      </c>
      <c r="F23" s="116">
        <v>105</v>
      </c>
      <c r="G23" s="116">
        <v>113</v>
      </c>
      <c r="H23" s="117">
        <f t="shared" si="4"/>
        <v>311</v>
      </c>
      <c r="J23" s="359" t="s">
        <v>246</v>
      </c>
      <c r="K23" s="360"/>
      <c r="L23" s="361"/>
      <c r="M23" s="115">
        <v>105</v>
      </c>
      <c r="N23" s="116">
        <v>105</v>
      </c>
      <c r="O23" s="116">
        <v>166</v>
      </c>
      <c r="P23" s="117">
        <f t="shared" si="5"/>
        <v>376</v>
      </c>
    </row>
    <row r="24" spans="2:16" ht="17.25">
      <c r="B24" s="359" t="s">
        <v>323</v>
      </c>
      <c r="C24" s="360"/>
      <c r="D24" s="361"/>
      <c r="E24" s="115">
        <v>122</v>
      </c>
      <c r="F24" s="116">
        <v>132</v>
      </c>
      <c r="G24" s="116">
        <v>127</v>
      </c>
      <c r="H24" s="117">
        <f t="shared" si="4"/>
        <v>381</v>
      </c>
      <c r="J24" s="359" t="s">
        <v>244</v>
      </c>
      <c r="K24" s="360"/>
      <c r="L24" s="361"/>
      <c r="M24" s="115">
        <v>100</v>
      </c>
      <c r="N24" s="116">
        <v>94</v>
      </c>
      <c r="O24" s="116">
        <v>108</v>
      </c>
      <c r="P24" s="117">
        <f t="shared" si="5"/>
        <v>302</v>
      </c>
    </row>
    <row r="25" spans="2:16" ht="18" thickBot="1">
      <c r="B25" s="362" t="s">
        <v>166</v>
      </c>
      <c r="C25" s="363"/>
      <c r="D25" s="364"/>
      <c r="E25" s="118">
        <v>124</v>
      </c>
      <c r="F25" s="119">
        <v>113</v>
      </c>
      <c r="G25" s="119">
        <v>143</v>
      </c>
      <c r="H25" s="120">
        <f t="shared" si="4"/>
        <v>380</v>
      </c>
      <c r="J25" s="362" t="s">
        <v>83</v>
      </c>
      <c r="K25" s="363"/>
      <c r="L25" s="364"/>
      <c r="M25" s="118">
        <v>127</v>
      </c>
      <c r="N25" s="119">
        <v>105</v>
      </c>
      <c r="O25" s="119">
        <v>114</v>
      </c>
      <c r="P25" s="120">
        <f t="shared" si="5"/>
        <v>346</v>
      </c>
    </row>
    <row r="26" spans="2:16" ht="19.5" thickBot="1">
      <c r="B26" s="372" t="s">
        <v>43</v>
      </c>
      <c r="C26" s="373"/>
      <c r="D26" s="374"/>
      <c r="E26" s="121">
        <f>SUM(E21:E25)</f>
        <v>538</v>
      </c>
      <c r="F26" s="122">
        <f>SUM(F21:F25)</f>
        <v>590</v>
      </c>
      <c r="G26" s="122">
        <f>SUM(G21:G25)</f>
        <v>612</v>
      </c>
      <c r="H26" s="123">
        <f t="shared" si="4"/>
        <v>1740</v>
      </c>
      <c r="J26" s="372" t="s">
        <v>43</v>
      </c>
      <c r="K26" s="373"/>
      <c r="L26" s="374"/>
      <c r="M26" s="121">
        <f>SUM(M21:M25)</f>
        <v>525</v>
      </c>
      <c r="N26" s="122">
        <f>SUM(N21:N25)</f>
        <v>548</v>
      </c>
      <c r="O26" s="122">
        <f>SUM(O21:O25)</f>
        <v>594</v>
      </c>
      <c r="P26" s="123">
        <f t="shared" si="5"/>
        <v>1667</v>
      </c>
    </row>
    <row r="27" spans="2:16" ht="20.25" thickBot="1">
      <c r="B27" s="375" t="s">
        <v>42</v>
      </c>
      <c r="C27" s="376"/>
      <c r="D27" s="6">
        <f>SUM(E27:H27)</f>
        <v>8</v>
      </c>
      <c r="E27" s="124">
        <f>IF(E26&gt;M26,2,0)+IF(E26&lt;M26,0)+IF(E26=M26,1)</f>
        <v>2</v>
      </c>
      <c r="F27" s="125">
        <f>IF(F26&gt;N26,2,0)+IF(F26&lt;N26,0)+IF(F26=N26,1)</f>
        <v>2</v>
      </c>
      <c r="G27" s="125">
        <f>IF(G26&gt;O26,2,0)+IF(G26&lt;O26,0)+IF(G26=O26,1)</f>
        <v>2</v>
      </c>
      <c r="H27" s="126">
        <f>IF(H26&gt;P26,2,0)+IF(H26&lt;P26,0)+IF(H26=P26,1)</f>
        <v>2</v>
      </c>
      <c r="J27" s="375" t="s">
        <v>42</v>
      </c>
      <c r="K27" s="376"/>
      <c r="L27" s="6">
        <f>SUM(M27:P27)</f>
        <v>0</v>
      </c>
      <c r="M27" s="124">
        <f>IF(M26&gt;E26,2,0)+IF(M26&lt;E26,0)+IF(M26=E26,1)</f>
        <v>0</v>
      </c>
      <c r="N27" s="125">
        <f>IF(N26&gt;F26,2,0)+IF(N26&lt;F26,0)+IF(N26=F26,1)</f>
        <v>0</v>
      </c>
      <c r="O27" s="125">
        <f>IF(O26&gt;G26,2,0)+IF(O26&lt;G26,0)+IF(O26=G26,1)</f>
        <v>0</v>
      </c>
      <c r="P27" s="126">
        <f>IF(P26&gt;H26,2,0)+IF(P26&lt;H26,0)+IF(P26=H26,1)</f>
        <v>0</v>
      </c>
    </row>
    <row r="28" spans="2:16" ht="15.75" thickBot="1"/>
    <row r="29" spans="2:16" ht="30.75" thickBot="1">
      <c r="B29" s="377" t="s">
        <v>169</v>
      </c>
      <c r="C29" s="378"/>
      <c r="D29" s="378"/>
      <c r="E29" s="378"/>
      <c r="F29" s="378"/>
      <c r="G29" s="378"/>
      <c r="H29" s="379"/>
      <c r="I29" s="142"/>
      <c r="J29" s="377" t="s">
        <v>1</v>
      </c>
      <c r="K29" s="378"/>
      <c r="L29" s="378"/>
      <c r="M29" s="378"/>
      <c r="N29" s="378"/>
      <c r="O29" s="378"/>
      <c r="P29" s="379"/>
    </row>
    <row r="30" spans="2:16" ht="17.25">
      <c r="B30" s="369" t="s">
        <v>279</v>
      </c>
      <c r="C30" s="370"/>
      <c r="D30" s="371"/>
      <c r="E30" s="112">
        <v>107</v>
      </c>
      <c r="F30" s="113">
        <v>108</v>
      </c>
      <c r="G30" s="113">
        <v>93</v>
      </c>
      <c r="H30" s="114">
        <f t="shared" ref="H30:H35" si="6">SUM(E30:G30)</f>
        <v>308</v>
      </c>
      <c r="J30" s="369" t="s">
        <v>220</v>
      </c>
      <c r="K30" s="370"/>
      <c r="L30" s="371"/>
      <c r="M30" s="112">
        <v>135</v>
      </c>
      <c r="N30" s="113">
        <v>97</v>
      </c>
      <c r="O30" s="113">
        <v>110</v>
      </c>
      <c r="P30" s="114">
        <f t="shared" ref="P30:P35" si="7">SUM(M30:O30)</f>
        <v>342</v>
      </c>
    </row>
    <row r="31" spans="2:16" ht="17.25">
      <c r="B31" s="359" t="s">
        <v>280</v>
      </c>
      <c r="C31" s="360"/>
      <c r="D31" s="361"/>
      <c r="E31" s="115">
        <v>119</v>
      </c>
      <c r="F31" s="116">
        <v>113</v>
      </c>
      <c r="G31" s="116">
        <v>143</v>
      </c>
      <c r="H31" s="117">
        <f t="shared" si="6"/>
        <v>375</v>
      </c>
      <c r="J31" s="359" t="s">
        <v>259</v>
      </c>
      <c r="K31" s="360"/>
      <c r="L31" s="361"/>
      <c r="M31" s="115">
        <v>111</v>
      </c>
      <c r="N31" s="116">
        <v>116</v>
      </c>
      <c r="O31" s="116">
        <v>119</v>
      </c>
      <c r="P31" s="117">
        <f t="shared" si="7"/>
        <v>346</v>
      </c>
    </row>
    <row r="32" spans="2:16" ht="17.25">
      <c r="B32" s="359" t="s">
        <v>278</v>
      </c>
      <c r="C32" s="360"/>
      <c r="D32" s="361"/>
      <c r="E32" s="115">
        <v>97</v>
      </c>
      <c r="F32" s="116">
        <v>92</v>
      </c>
      <c r="G32" s="116">
        <v>90</v>
      </c>
      <c r="H32" s="117">
        <f t="shared" si="6"/>
        <v>279</v>
      </c>
      <c r="J32" s="359" t="s">
        <v>258</v>
      </c>
      <c r="K32" s="360"/>
      <c r="L32" s="361"/>
      <c r="M32" s="115">
        <v>160</v>
      </c>
      <c r="N32" s="116">
        <v>119</v>
      </c>
      <c r="O32" s="116">
        <v>122</v>
      </c>
      <c r="P32" s="117">
        <f t="shared" si="7"/>
        <v>401</v>
      </c>
    </row>
    <row r="33" spans="2:16" ht="17.25">
      <c r="B33" s="359" t="s">
        <v>86</v>
      </c>
      <c r="C33" s="360"/>
      <c r="D33" s="361"/>
      <c r="E33" s="115">
        <v>125</v>
      </c>
      <c r="F33" s="116">
        <v>129</v>
      </c>
      <c r="G33" s="116">
        <v>118</v>
      </c>
      <c r="H33" s="117">
        <f t="shared" si="6"/>
        <v>372</v>
      </c>
      <c r="J33" s="359" t="s">
        <v>257</v>
      </c>
      <c r="K33" s="360"/>
      <c r="L33" s="361"/>
      <c r="M33" s="115">
        <v>124</v>
      </c>
      <c r="N33" s="116">
        <v>126</v>
      </c>
      <c r="O33" s="116">
        <v>113</v>
      </c>
      <c r="P33" s="117">
        <f t="shared" si="7"/>
        <v>363</v>
      </c>
    </row>
    <row r="34" spans="2:16" ht="18" thickBot="1">
      <c r="B34" s="362" t="s">
        <v>276</v>
      </c>
      <c r="C34" s="363"/>
      <c r="D34" s="364"/>
      <c r="E34" s="118">
        <v>108</v>
      </c>
      <c r="F34" s="119">
        <v>117</v>
      </c>
      <c r="G34" s="119">
        <v>112</v>
      </c>
      <c r="H34" s="120">
        <f t="shared" si="6"/>
        <v>337</v>
      </c>
      <c r="J34" s="362" t="s">
        <v>256</v>
      </c>
      <c r="K34" s="363"/>
      <c r="L34" s="364"/>
      <c r="M34" s="118">
        <v>109</v>
      </c>
      <c r="N34" s="119">
        <v>126</v>
      </c>
      <c r="O34" s="119">
        <v>105</v>
      </c>
      <c r="P34" s="120">
        <f t="shared" si="7"/>
        <v>340</v>
      </c>
    </row>
    <row r="35" spans="2:16" ht="19.5" thickBot="1">
      <c r="B35" s="372" t="s">
        <v>43</v>
      </c>
      <c r="C35" s="373"/>
      <c r="D35" s="374"/>
      <c r="E35" s="121">
        <f>SUM(E30:E34)</f>
        <v>556</v>
      </c>
      <c r="F35" s="122">
        <f>SUM(F30:F34)</f>
        <v>559</v>
      </c>
      <c r="G35" s="122">
        <f>SUM(G30:G34)</f>
        <v>556</v>
      </c>
      <c r="H35" s="123">
        <f t="shared" si="6"/>
        <v>1671</v>
      </c>
      <c r="J35" s="372" t="s">
        <v>43</v>
      </c>
      <c r="K35" s="373"/>
      <c r="L35" s="374"/>
      <c r="M35" s="121">
        <f>SUM(M30:M34)</f>
        <v>639</v>
      </c>
      <c r="N35" s="122">
        <f>SUM(N30:N34)</f>
        <v>584</v>
      </c>
      <c r="O35" s="122">
        <f>SUM(O30:O34)</f>
        <v>569</v>
      </c>
      <c r="P35" s="123">
        <f t="shared" si="7"/>
        <v>1792</v>
      </c>
    </row>
    <row r="36" spans="2:16" ht="20.25" thickBot="1">
      <c r="B36" s="375" t="s">
        <v>42</v>
      </c>
      <c r="C36" s="376"/>
      <c r="D36" s="6">
        <f>SUM(E36:H36)</f>
        <v>0</v>
      </c>
      <c r="E36" s="124">
        <f>IF(E35&gt;M35,2,0)+IF(E35&lt;M35,0)+IF(E35=M35,1)</f>
        <v>0</v>
      </c>
      <c r="F36" s="125">
        <f>IF(F35&gt;N35,2,0)+IF(F35&lt;N35,0)+IF(F35=N35,1)</f>
        <v>0</v>
      </c>
      <c r="G36" s="125">
        <f>IF(G35&gt;O35,2,0)+IF(G35&lt;O35,0)+IF(G35=O35,1)</f>
        <v>0</v>
      </c>
      <c r="H36" s="126">
        <f>IF(H35&gt;P35,2,0)+IF(H35&lt;P35,0)+IF(H35=P35,1)</f>
        <v>0</v>
      </c>
      <c r="J36" s="375" t="s">
        <v>42</v>
      </c>
      <c r="K36" s="376"/>
      <c r="L36" s="6">
        <f>SUM(M36:P36)</f>
        <v>8</v>
      </c>
      <c r="M36" s="124">
        <f>IF(M35&gt;E35,2,0)+IF(M35&lt;E35,0)+IF(M35=E35,1)</f>
        <v>2</v>
      </c>
      <c r="N36" s="125">
        <f>IF(N35&gt;F35,2,0)+IF(N35&lt;F35,0)+IF(N35=F35,1)</f>
        <v>2</v>
      </c>
      <c r="O36" s="125">
        <f>IF(O35&gt;G35,2,0)+IF(O35&lt;G35,0)+IF(O35=G35,1)</f>
        <v>2</v>
      </c>
      <c r="P36" s="126">
        <f>IF(P35&gt;H35,2,0)+IF(P35&lt;H35,0)+IF(P35=H35,1)</f>
        <v>2</v>
      </c>
    </row>
    <row r="37" spans="2:16" ht="15.75" thickBot="1"/>
    <row r="38" spans="2:16" ht="30.75" thickBot="1">
      <c r="B38" s="366" t="s">
        <v>228</v>
      </c>
      <c r="C38" s="367"/>
      <c r="D38" s="367"/>
      <c r="E38" s="367"/>
      <c r="F38" s="367"/>
      <c r="G38" s="367"/>
      <c r="H38" s="368"/>
      <c r="I38" s="142"/>
      <c r="J38" s="366" t="s">
        <v>2</v>
      </c>
      <c r="K38" s="367"/>
      <c r="L38" s="367"/>
      <c r="M38" s="367"/>
      <c r="N38" s="367"/>
      <c r="O38" s="367"/>
      <c r="P38" s="368"/>
    </row>
    <row r="39" spans="2:16" ht="17.25">
      <c r="B39" s="369" t="s">
        <v>338</v>
      </c>
      <c r="C39" s="370"/>
      <c r="D39" s="371"/>
      <c r="E39" s="112">
        <v>101</v>
      </c>
      <c r="F39" s="113">
        <v>91</v>
      </c>
      <c r="G39" s="113">
        <v>125</v>
      </c>
      <c r="H39" s="114">
        <f t="shared" ref="H39:H44" si="8">SUM(E39:G39)</f>
        <v>317</v>
      </c>
      <c r="J39" s="369" t="s">
        <v>271</v>
      </c>
      <c r="K39" s="370"/>
      <c r="L39" s="371"/>
      <c r="M39" s="112">
        <v>105</v>
      </c>
      <c r="N39" s="113">
        <v>90</v>
      </c>
      <c r="O39" s="113">
        <v>92</v>
      </c>
      <c r="P39" s="114">
        <f t="shared" ref="P39:P44" si="9">SUM(M39:O39)</f>
        <v>287</v>
      </c>
    </row>
    <row r="40" spans="2:16" ht="17.25">
      <c r="B40" s="359" t="s">
        <v>339</v>
      </c>
      <c r="C40" s="360"/>
      <c r="D40" s="361"/>
      <c r="E40" s="115">
        <v>145</v>
      </c>
      <c r="F40" s="116">
        <v>131</v>
      </c>
      <c r="G40" s="116">
        <v>100</v>
      </c>
      <c r="H40" s="117">
        <f t="shared" si="8"/>
        <v>376</v>
      </c>
      <c r="J40" s="359" t="s">
        <v>275</v>
      </c>
      <c r="K40" s="360"/>
      <c r="L40" s="361"/>
      <c r="M40" s="115">
        <v>114</v>
      </c>
      <c r="N40" s="116">
        <v>94</v>
      </c>
      <c r="O40" s="116">
        <v>130</v>
      </c>
      <c r="P40" s="117">
        <f t="shared" si="9"/>
        <v>338</v>
      </c>
    </row>
    <row r="41" spans="2:16" ht="17.25">
      <c r="B41" s="359" t="s">
        <v>250</v>
      </c>
      <c r="C41" s="360"/>
      <c r="D41" s="361"/>
      <c r="E41" s="115">
        <v>96</v>
      </c>
      <c r="F41" s="116">
        <v>95</v>
      </c>
      <c r="G41" s="116">
        <v>87</v>
      </c>
      <c r="H41" s="117">
        <f t="shared" si="8"/>
        <v>278</v>
      </c>
      <c r="J41" s="359" t="s">
        <v>274</v>
      </c>
      <c r="K41" s="360"/>
      <c r="L41" s="361"/>
      <c r="M41" s="115">
        <v>121</v>
      </c>
      <c r="N41" s="116">
        <v>116</v>
      </c>
      <c r="O41" s="116">
        <v>108</v>
      </c>
      <c r="P41" s="117">
        <f t="shared" si="9"/>
        <v>345</v>
      </c>
    </row>
    <row r="42" spans="2:16" ht="17.25">
      <c r="B42" s="359" t="s">
        <v>330</v>
      </c>
      <c r="C42" s="360"/>
      <c r="D42" s="361"/>
      <c r="E42" s="115">
        <v>127</v>
      </c>
      <c r="F42" s="116">
        <v>109</v>
      </c>
      <c r="G42" s="116">
        <v>119</v>
      </c>
      <c r="H42" s="117">
        <f t="shared" si="8"/>
        <v>355</v>
      </c>
      <c r="J42" s="359" t="s">
        <v>70</v>
      </c>
      <c r="K42" s="360"/>
      <c r="L42" s="361"/>
      <c r="M42" s="115">
        <v>99</v>
      </c>
      <c r="N42" s="116">
        <v>122</v>
      </c>
      <c r="O42" s="116">
        <v>122</v>
      </c>
      <c r="P42" s="117">
        <f t="shared" si="9"/>
        <v>343</v>
      </c>
    </row>
    <row r="43" spans="2:16" ht="18" thickBot="1">
      <c r="B43" s="362" t="s">
        <v>324</v>
      </c>
      <c r="C43" s="363"/>
      <c r="D43" s="364"/>
      <c r="E43" s="118">
        <v>113</v>
      </c>
      <c r="F43" s="119">
        <v>122</v>
      </c>
      <c r="G43" s="119">
        <v>96</v>
      </c>
      <c r="H43" s="120">
        <f t="shared" si="8"/>
        <v>331</v>
      </c>
      <c r="J43" s="362" t="s">
        <v>272</v>
      </c>
      <c r="K43" s="363"/>
      <c r="L43" s="364"/>
      <c r="M43" s="118">
        <v>91</v>
      </c>
      <c r="N43" s="119">
        <v>119</v>
      </c>
      <c r="O43" s="119">
        <v>142</v>
      </c>
      <c r="P43" s="120">
        <f t="shared" si="9"/>
        <v>352</v>
      </c>
    </row>
    <row r="44" spans="2:16" ht="19.5" thickBot="1">
      <c r="B44" s="372" t="s">
        <v>43</v>
      </c>
      <c r="C44" s="373"/>
      <c r="D44" s="374"/>
      <c r="E44" s="121">
        <f>SUM(E39:E43)</f>
        <v>582</v>
      </c>
      <c r="F44" s="122">
        <f>SUM(F39:F43)</f>
        <v>548</v>
      </c>
      <c r="G44" s="122">
        <f>SUM(G39:G43)</f>
        <v>527</v>
      </c>
      <c r="H44" s="123">
        <f t="shared" si="8"/>
        <v>1657</v>
      </c>
      <c r="J44" s="372" t="s">
        <v>43</v>
      </c>
      <c r="K44" s="373"/>
      <c r="L44" s="374"/>
      <c r="M44" s="121">
        <f>SUM(M39:M43)</f>
        <v>530</v>
      </c>
      <c r="N44" s="122">
        <f>SUM(N39:N43)</f>
        <v>541</v>
      </c>
      <c r="O44" s="122">
        <f>SUM(O39:O43)</f>
        <v>594</v>
      </c>
      <c r="P44" s="123">
        <f t="shared" si="9"/>
        <v>1665</v>
      </c>
    </row>
    <row r="45" spans="2:16" ht="20.25" thickBot="1">
      <c r="B45" s="375" t="s">
        <v>42</v>
      </c>
      <c r="C45" s="376"/>
      <c r="D45" s="6">
        <f>SUM(E45:H45)</f>
        <v>4</v>
      </c>
      <c r="E45" s="124">
        <f>IF(E44&gt;M44,2,0)+IF(E44&lt;M44,0)+IF(E44=M44,1)</f>
        <v>2</v>
      </c>
      <c r="F45" s="125">
        <f>IF(F44&gt;N44,2,0)+IF(F44&lt;N44,0)+IF(F44=N44,1)</f>
        <v>2</v>
      </c>
      <c r="G45" s="125">
        <f>IF(G44&gt;O44,2,0)+IF(G44&lt;O44,0)+IF(G44=O44,1)</f>
        <v>0</v>
      </c>
      <c r="H45" s="126">
        <f>IF(H44&gt;P44,2,0)+IF(H44&lt;P44,0)+IF(H44=P44,1)</f>
        <v>0</v>
      </c>
      <c r="J45" s="375" t="s">
        <v>42</v>
      </c>
      <c r="K45" s="376"/>
      <c r="L45" s="6">
        <f>SUM(M45:P45)</f>
        <v>4</v>
      </c>
      <c r="M45" s="124">
        <f>IF(M44&gt;E44,2,0)+IF(M44&lt;E44,0)+IF(M44=E44,1)</f>
        <v>0</v>
      </c>
      <c r="N45" s="125">
        <f>IF(N44&gt;F44,2,0)+IF(N44&lt;F44,0)+IF(N44=F44,1)</f>
        <v>0</v>
      </c>
      <c r="O45" s="125">
        <f>IF(O44&gt;G44,2,0)+IF(O44&lt;G44,0)+IF(O44=G44,1)</f>
        <v>2</v>
      </c>
      <c r="P45" s="126">
        <f>IF(P44&gt;H44,2,0)+IF(P44&lt;H44,0)+IF(P44=H44,1)</f>
        <v>2</v>
      </c>
    </row>
    <row r="46" spans="2:16" ht="15.75" thickBot="1"/>
    <row r="47" spans="2:16" ht="30.75" thickBot="1">
      <c r="B47" s="377" t="s">
        <v>176</v>
      </c>
      <c r="C47" s="378"/>
      <c r="D47" s="378"/>
      <c r="E47" s="378"/>
      <c r="F47" s="378"/>
      <c r="G47" s="378"/>
      <c r="H47" s="379"/>
      <c r="I47" s="142"/>
      <c r="J47" s="377" t="s">
        <v>95</v>
      </c>
      <c r="K47" s="378"/>
      <c r="L47" s="378"/>
      <c r="M47" s="378"/>
      <c r="N47" s="378"/>
      <c r="O47" s="378"/>
      <c r="P47" s="379"/>
    </row>
    <row r="48" spans="2:16" ht="17.25">
      <c r="B48" s="369" t="s">
        <v>252</v>
      </c>
      <c r="C48" s="370"/>
      <c r="D48" s="371"/>
      <c r="E48" s="112">
        <v>105</v>
      </c>
      <c r="F48" s="113">
        <v>94</v>
      </c>
      <c r="G48" s="113">
        <v>105</v>
      </c>
      <c r="H48" s="114">
        <f t="shared" ref="H48:H53" si="10">SUM(E48:G48)</f>
        <v>304</v>
      </c>
      <c r="J48" s="369" t="s">
        <v>229</v>
      </c>
      <c r="K48" s="370"/>
      <c r="L48" s="371"/>
      <c r="M48" s="112">
        <v>160</v>
      </c>
      <c r="N48" s="113">
        <v>113</v>
      </c>
      <c r="O48" s="113">
        <v>136</v>
      </c>
      <c r="P48" s="114">
        <f t="shared" ref="P48:P53" si="11">SUM(M48:O48)</f>
        <v>409</v>
      </c>
    </row>
    <row r="49" spans="2:16" ht="17.25">
      <c r="B49" s="359" t="s">
        <v>299</v>
      </c>
      <c r="C49" s="360"/>
      <c r="D49" s="361"/>
      <c r="E49" s="115">
        <v>133</v>
      </c>
      <c r="F49" s="116">
        <v>116</v>
      </c>
      <c r="G49" s="116">
        <v>124</v>
      </c>
      <c r="H49" s="117">
        <f t="shared" si="10"/>
        <v>373</v>
      </c>
      <c r="J49" s="359" t="s">
        <v>157</v>
      </c>
      <c r="K49" s="360"/>
      <c r="L49" s="361"/>
      <c r="M49" s="115">
        <v>101</v>
      </c>
      <c r="N49" s="116">
        <v>108</v>
      </c>
      <c r="O49" s="116">
        <v>125</v>
      </c>
      <c r="P49" s="117">
        <f t="shared" si="11"/>
        <v>334</v>
      </c>
    </row>
    <row r="50" spans="2:16" ht="17.25">
      <c r="B50" s="359" t="s">
        <v>253</v>
      </c>
      <c r="C50" s="360"/>
      <c r="D50" s="361"/>
      <c r="E50" s="115">
        <v>136</v>
      </c>
      <c r="F50" s="116">
        <v>118</v>
      </c>
      <c r="G50" s="116">
        <v>106</v>
      </c>
      <c r="H50" s="117">
        <f t="shared" si="10"/>
        <v>360</v>
      </c>
      <c r="J50" s="359" t="s">
        <v>158</v>
      </c>
      <c r="K50" s="360"/>
      <c r="L50" s="361"/>
      <c r="M50" s="115">
        <v>137</v>
      </c>
      <c r="N50" s="116">
        <v>113</v>
      </c>
      <c r="O50" s="116">
        <v>135</v>
      </c>
      <c r="P50" s="117">
        <f t="shared" si="11"/>
        <v>385</v>
      </c>
    </row>
    <row r="51" spans="2:16" ht="17.25">
      <c r="B51" s="359" t="s">
        <v>254</v>
      </c>
      <c r="C51" s="360"/>
      <c r="D51" s="361"/>
      <c r="E51" s="115">
        <v>121</v>
      </c>
      <c r="F51" s="116">
        <v>127</v>
      </c>
      <c r="G51" s="116">
        <v>130</v>
      </c>
      <c r="H51" s="117">
        <f t="shared" si="10"/>
        <v>378</v>
      </c>
      <c r="J51" s="359" t="s">
        <v>168</v>
      </c>
      <c r="K51" s="360"/>
      <c r="L51" s="361"/>
      <c r="M51" s="115">
        <v>135</v>
      </c>
      <c r="N51" s="116">
        <v>114</v>
      </c>
      <c r="O51" s="116">
        <v>93</v>
      </c>
      <c r="P51" s="117">
        <f t="shared" si="11"/>
        <v>342</v>
      </c>
    </row>
    <row r="52" spans="2:16" ht="18" thickBot="1">
      <c r="B52" s="362" t="s">
        <v>255</v>
      </c>
      <c r="C52" s="363"/>
      <c r="D52" s="364"/>
      <c r="E52" s="118">
        <v>106</v>
      </c>
      <c r="F52" s="119">
        <v>115</v>
      </c>
      <c r="G52" s="119">
        <v>114</v>
      </c>
      <c r="H52" s="120">
        <f t="shared" si="10"/>
        <v>335</v>
      </c>
      <c r="J52" s="362" t="s">
        <v>64</v>
      </c>
      <c r="K52" s="363"/>
      <c r="L52" s="364"/>
      <c r="M52" s="118">
        <v>97</v>
      </c>
      <c r="N52" s="119">
        <v>118</v>
      </c>
      <c r="O52" s="119">
        <v>134</v>
      </c>
      <c r="P52" s="120">
        <f t="shared" si="11"/>
        <v>349</v>
      </c>
    </row>
    <row r="53" spans="2:16" ht="19.5" thickBot="1">
      <c r="B53" s="372" t="s">
        <v>43</v>
      </c>
      <c r="C53" s="373"/>
      <c r="D53" s="374"/>
      <c r="E53" s="121">
        <f>SUM(E48:E52)</f>
        <v>601</v>
      </c>
      <c r="F53" s="122">
        <f>SUM(F48:F52)</f>
        <v>570</v>
      </c>
      <c r="G53" s="122">
        <f>SUM(G48:G52)</f>
        <v>579</v>
      </c>
      <c r="H53" s="123">
        <f t="shared" si="10"/>
        <v>1750</v>
      </c>
      <c r="J53" s="372" t="s">
        <v>43</v>
      </c>
      <c r="K53" s="373"/>
      <c r="L53" s="374"/>
      <c r="M53" s="121">
        <f>SUM(M48:M52)</f>
        <v>630</v>
      </c>
      <c r="N53" s="122">
        <f>SUM(N48:N52)</f>
        <v>566</v>
      </c>
      <c r="O53" s="122">
        <f>SUM(O48:O52)</f>
        <v>623</v>
      </c>
      <c r="P53" s="123">
        <f t="shared" si="11"/>
        <v>1819</v>
      </c>
    </row>
    <row r="54" spans="2:16" ht="20.25" thickBot="1">
      <c r="B54" s="375" t="s">
        <v>42</v>
      </c>
      <c r="C54" s="376"/>
      <c r="D54" s="6">
        <f>SUM(E54:H54)</f>
        <v>2</v>
      </c>
      <c r="E54" s="124">
        <f>IF(E53&gt;M53,2,0)+IF(E53&lt;M53,0)+IF(E53=M53,1)</f>
        <v>0</v>
      </c>
      <c r="F54" s="125">
        <f>IF(F53&gt;N53,2,0)+IF(F53&lt;N53,0)+IF(F53=N53,1)</f>
        <v>2</v>
      </c>
      <c r="G54" s="125">
        <f>IF(G53&gt;O53,2,0)+IF(G53&lt;O53,0)+IF(G53=O53,1)</f>
        <v>0</v>
      </c>
      <c r="H54" s="126">
        <f>IF(H53&gt;P53,2,0)+IF(H53&lt;P53,0)+IF(H53=P53,1)</f>
        <v>0</v>
      </c>
      <c r="J54" s="375" t="s">
        <v>42</v>
      </c>
      <c r="K54" s="376"/>
      <c r="L54" s="6">
        <f>SUM(M54:P54)</f>
        <v>6</v>
      </c>
      <c r="M54" s="124">
        <f>IF(M53&gt;E53,2,0)+IF(M53&lt;E53,0)+IF(M53=E53,1)</f>
        <v>2</v>
      </c>
      <c r="N54" s="125">
        <f>IF(N53&gt;F53,2,0)+IF(N53&lt;F53,0)+IF(N53=F53,1)</f>
        <v>0</v>
      </c>
      <c r="O54" s="125">
        <f>IF(O53&gt;G53,2,0)+IF(O53&lt;G53,0)+IF(O53=G53,1)</f>
        <v>2</v>
      </c>
      <c r="P54" s="126">
        <f>IF(P53&gt;H53,2,0)+IF(P53&lt;H53,0)+IF(P53=H53,1)</f>
        <v>2</v>
      </c>
    </row>
    <row r="55" spans="2:16" ht="15.75" thickBot="1"/>
    <row r="56" spans="2:16" ht="21.75" thickTop="1" thickBot="1">
      <c r="B56" s="383" t="s">
        <v>222</v>
      </c>
      <c r="C56" s="384"/>
      <c r="D56" s="384"/>
      <c r="E56" s="384"/>
      <c r="F56" s="384"/>
      <c r="G56" s="384"/>
      <c r="H56" s="385"/>
      <c r="J56" s="383" t="s">
        <v>223</v>
      </c>
      <c r="K56" s="384"/>
      <c r="L56" s="384"/>
      <c r="M56" s="384"/>
      <c r="N56" s="384"/>
      <c r="O56" s="384"/>
      <c r="P56" s="385"/>
    </row>
    <row r="57" spans="2:16" ht="17.25" thickTop="1">
      <c r="B57" s="386" t="s">
        <v>95</v>
      </c>
      <c r="C57" s="387"/>
      <c r="D57" s="387"/>
      <c r="E57" s="11" t="s">
        <v>172</v>
      </c>
      <c r="F57" s="387" t="s">
        <v>169</v>
      </c>
      <c r="G57" s="387"/>
      <c r="H57" s="388"/>
      <c r="I57" s="143"/>
      <c r="J57" s="386" t="s">
        <v>169</v>
      </c>
      <c r="K57" s="387"/>
      <c r="L57" s="387"/>
      <c r="M57" s="11" t="s">
        <v>172</v>
      </c>
      <c r="N57" s="387" t="s">
        <v>175</v>
      </c>
      <c r="O57" s="387"/>
      <c r="P57" s="388"/>
    </row>
    <row r="58" spans="2:16" ht="16.5">
      <c r="B58" s="380" t="s">
        <v>96</v>
      </c>
      <c r="C58" s="381"/>
      <c r="D58" s="381"/>
      <c r="E58" s="11" t="s">
        <v>172</v>
      </c>
      <c r="F58" s="381" t="s">
        <v>176</v>
      </c>
      <c r="G58" s="381"/>
      <c r="H58" s="382"/>
      <c r="I58" s="143"/>
      <c r="J58" s="380" t="s">
        <v>97</v>
      </c>
      <c r="K58" s="381"/>
      <c r="L58" s="381"/>
      <c r="M58" s="11" t="s">
        <v>172</v>
      </c>
      <c r="N58" s="381" t="s">
        <v>96</v>
      </c>
      <c r="O58" s="381"/>
      <c r="P58" s="382"/>
    </row>
    <row r="59" spans="2:16" ht="16.5">
      <c r="B59" s="380" t="s">
        <v>163</v>
      </c>
      <c r="C59" s="381"/>
      <c r="D59" s="381"/>
      <c r="E59" s="11" t="s">
        <v>172</v>
      </c>
      <c r="F59" s="381" t="s">
        <v>175</v>
      </c>
      <c r="G59" s="381"/>
      <c r="H59" s="382"/>
      <c r="I59" s="143"/>
      <c r="J59" s="380" t="s">
        <v>2</v>
      </c>
      <c r="K59" s="381"/>
      <c r="L59" s="381"/>
      <c r="M59" s="11" t="s">
        <v>172</v>
      </c>
      <c r="N59" s="381" t="s">
        <v>95</v>
      </c>
      <c r="O59" s="381"/>
      <c r="P59" s="382"/>
    </row>
    <row r="60" spans="2:16" ht="16.5">
      <c r="B60" s="380" t="s">
        <v>155</v>
      </c>
      <c r="C60" s="381"/>
      <c r="D60" s="381"/>
      <c r="E60" s="11" t="s">
        <v>172</v>
      </c>
      <c r="F60" s="381" t="s">
        <v>97</v>
      </c>
      <c r="G60" s="381"/>
      <c r="H60" s="382"/>
      <c r="I60" s="143"/>
      <c r="J60" s="380" t="s">
        <v>1</v>
      </c>
      <c r="K60" s="381"/>
      <c r="L60" s="381"/>
      <c r="M60" s="11" t="s">
        <v>172</v>
      </c>
      <c r="N60" s="381" t="s">
        <v>176</v>
      </c>
      <c r="O60" s="381"/>
      <c r="P60" s="382"/>
    </row>
    <row r="61" spans="2:16" ht="16.5">
      <c r="B61" s="380" t="s">
        <v>142</v>
      </c>
      <c r="C61" s="381"/>
      <c r="D61" s="381"/>
      <c r="E61" s="11" t="s">
        <v>172</v>
      </c>
      <c r="F61" s="381" t="s">
        <v>2</v>
      </c>
      <c r="G61" s="381"/>
      <c r="H61" s="382"/>
      <c r="I61" s="143"/>
      <c r="J61" s="380" t="s">
        <v>228</v>
      </c>
      <c r="K61" s="381"/>
      <c r="L61" s="381"/>
      <c r="M61" s="11" t="s">
        <v>172</v>
      </c>
      <c r="N61" s="381" t="s">
        <v>163</v>
      </c>
      <c r="O61" s="381"/>
      <c r="P61" s="382"/>
    </row>
    <row r="62" spans="2:16" ht="17.25" thickBot="1">
      <c r="B62" s="389" t="s">
        <v>1</v>
      </c>
      <c r="C62" s="390"/>
      <c r="D62" s="390"/>
      <c r="E62" s="144" t="s">
        <v>172</v>
      </c>
      <c r="F62" s="390" t="s">
        <v>228</v>
      </c>
      <c r="G62" s="390"/>
      <c r="H62" s="391"/>
      <c r="I62" s="143"/>
      <c r="J62" s="389" t="s">
        <v>142</v>
      </c>
      <c r="K62" s="390"/>
      <c r="L62" s="390"/>
      <c r="M62" s="144" t="s">
        <v>172</v>
      </c>
      <c r="N62" s="390" t="s">
        <v>155</v>
      </c>
      <c r="O62" s="390"/>
      <c r="P62" s="391"/>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217" priority="14" operator="greaterThanOrEqual">
      <formula>150</formula>
    </cfRule>
  </conditionalFormatting>
  <conditionalFormatting sqref="E12:G16">
    <cfRule type="cellIs" dxfId="216" priority="17" operator="greaterThanOrEqual">
      <formula>150</formula>
    </cfRule>
  </conditionalFormatting>
  <conditionalFormatting sqref="E21:G25">
    <cfRule type="cellIs" dxfId="215" priority="8" operator="greaterThanOrEqual">
      <formula>150</formula>
    </cfRule>
  </conditionalFormatting>
  <conditionalFormatting sqref="E30:G34">
    <cfRule type="cellIs" dxfId="214" priority="11" operator="greaterThanOrEqual">
      <formula>150</formula>
    </cfRule>
  </conditionalFormatting>
  <conditionalFormatting sqref="E39:G43">
    <cfRule type="cellIs" dxfId="213" priority="2" operator="greaterThanOrEqual">
      <formula>150</formula>
    </cfRule>
  </conditionalFormatting>
  <conditionalFormatting sqref="E48:G52">
    <cfRule type="cellIs" dxfId="212" priority="5" operator="greaterThanOrEqual">
      <formula>150</formula>
    </cfRule>
  </conditionalFormatting>
  <conditionalFormatting sqref="H3:H7 P3:P7">
    <cfRule type="cellIs" dxfId="211" priority="15" operator="greaterThanOrEqual">
      <formula>400</formula>
    </cfRule>
  </conditionalFormatting>
  <conditionalFormatting sqref="H12:H16 P12:P16">
    <cfRule type="cellIs" dxfId="210" priority="18" operator="greaterThanOrEqual">
      <formula>400</formula>
    </cfRule>
  </conditionalFormatting>
  <conditionalFormatting sqref="H21:H25 P21:P25">
    <cfRule type="cellIs" dxfId="209" priority="9" operator="greaterThanOrEqual">
      <formula>400</formula>
    </cfRule>
  </conditionalFormatting>
  <conditionalFormatting sqref="H30:H34 P30:P34">
    <cfRule type="cellIs" dxfId="208" priority="12" operator="greaterThanOrEqual">
      <formula>400</formula>
    </cfRule>
  </conditionalFormatting>
  <conditionalFormatting sqref="H39:H43 P39:P43">
    <cfRule type="cellIs" dxfId="207" priority="3" operator="greaterThanOrEqual">
      <formula>400</formula>
    </cfRule>
  </conditionalFormatting>
  <conditionalFormatting sqref="H48:H52 P48:P52">
    <cfRule type="cellIs" dxfId="206" priority="6" operator="greaterThanOrEqual">
      <formula>400</formula>
    </cfRule>
  </conditionalFormatting>
  <conditionalFormatting sqref="M3:O7">
    <cfRule type="cellIs" dxfId="205" priority="13" operator="greaterThanOrEqual">
      <formula>150</formula>
    </cfRule>
  </conditionalFormatting>
  <conditionalFormatting sqref="M12:O16">
    <cfRule type="cellIs" dxfId="204" priority="16" operator="greaterThanOrEqual">
      <formula>150</formula>
    </cfRule>
  </conditionalFormatting>
  <conditionalFormatting sqref="M21:O25">
    <cfRule type="cellIs" dxfId="203" priority="7" operator="greaterThanOrEqual">
      <formula>150</formula>
    </cfRule>
  </conditionalFormatting>
  <conditionalFormatting sqref="M30:O34">
    <cfRule type="cellIs" dxfId="202" priority="10" operator="greaterThanOrEqual">
      <formula>150</formula>
    </cfRule>
  </conditionalFormatting>
  <conditionalFormatting sqref="M39:O43">
    <cfRule type="cellIs" dxfId="201" priority="1" operator="greaterThanOrEqual">
      <formula>150</formula>
    </cfRule>
  </conditionalFormatting>
  <conditionalFormatting sqref="M48:O52">
    <cfRule type="cellIs" dxfId="200"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0C91D-D4B6-481A-9CF6-CC8F98045787}">
  <dimension ref="A1:Q63"/>
  <sheetViews>
    <sheetView workbookViewId="0">
      <selection activeCell="S18" sqref="S1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5" t="s">
        <v>340</v>
      </c>
      <c r="B1" s="365"/>
      <c r="C1" s="365"/>
      <c r="D1" s="365"/>
      <c r="E1" s="365"/>
      <c r="F1" s="365"/>
      <c r="G1" s="365"/>
      <c r="H1" s="365"/>
      <c r="I1" s="365"/>
      <c r="J1" s="365"/>
      <c r="K1" s="365"/>
      <c r="L1" s="365"/>
      <c r="M1" s="365"/>
      <c r="N1" s="365"/>
      <c r="O1" s="365"/>
      <c r="P1" s="365"/>
      <c r="Q1" s="365"/>
    </row>
    <row r="2" spans="1:17" ht="30.75" thickBot="1">
      <c r="B2" s="366" t="s">
        <v>142</v>
      </c>
      <c r="C2" s="367"/>
      <c r="D2" s="367"/>
      <c r="E2" s="367"/>
      <c r="F2" s="367"/>
      <c r="G2" s="367"/>
      <c r="H2" s="368"/>
      <c r="I2" s="142"/>
      <c r="J2" s="366" t="s">
        <v>2</v>
      </c>
      <c r="K2" s="367"/>
      <c r="L2" s="367"/>
      <c r="M2" s="367"/>
      <c r="N2" s="367"/>
      <c r="O2" s="367"/>
      <c r="P2" s="368"/>
    </row>
    <row r="3" spans="1:17" ht="17.25">
      <c r="B3" s="369" t="s">
        <v>281</v>
      </c>
      <c r="C3" s="370"/>
      <c r="D3" s="371"/>
      <c r="E3" s="112">
        <v>80</v>
      </c>
      <c r="F3" s="113">
        <v>109</v>
      </c>
      <c r="G3" s="113">
        <v>127</v>
      </c>
      <c r="H3" s="114">
        <f t="shared" ref="H3:H8" si="0">SUM(E3:G3)</f>
        <v>316</v>
      </c>
      <c r="J3" s="369" t="s">
        <v>271</v>
      </c>
      <c r="K3" s="370"/>
      <c r="L3" s="371"/>
      <c r="M3" s="112">
        <v>145</v>
      </c>
      <c r="N3" s="113">
        <v>122</v>
      </c>
      <c r="O3" s="113">
        <v>109</v>
      </c>
      <c r="P3" s="114">
        <f t="shared" ref="P3:P8" si="1">SUM(M3:O3)</f>
        <v>376</v>
      </c>
    </row>
    <row r="4" spans="1:17" ht="17.25">
      <c r="B4" s="359" t="s">
        <v>74</v>
      </c>
      <c r="C4" s="360"/>
      <c r="D4" s="361"/>
      <c r="E4" s="115">
        <v>115</v>
      </c>
      <c r="F4" s="116">
        <v>93</v>
      </c>
      <c r="G4" s="116">
        <v>132</v>
      </c>
      <c r="H4" s="117">
        <f t="shared" si="0"/>
        <v>340</v>
      </c>
      <c r="J4" s="359" t="s">
        <v>70</v>
      </c>
      <c r="K4" s="360"/>
      <c r="L4" s="361"/>
      <c r="M4" s="115">
        <v>125</v>
      </c>
      <c r="N4" s="116">
        <v>96</v>
      </c>
      <c r="O4" s="116">
        <v>91</v>
      </c>
      <c r="P4" s="117">
        <f t="shared" si="1"/>
        <v>312</v>
      </c>
    </row>
    <row r="5" spans="1:17" ht="17.25">
      <c r="B5" s="359" t="s">
        <v>282</v>
      </c>
      <c r="C5" s="360"/>
      <c r="D5" s="361"/>
      <c r="E5" s="115">
        <v>124</v>
      </c>
      <c r="F5" s="116">
        <v>109</v>
      </c>
      <c r="G5" s="116">
        <v>118</v>
      </c>
      <c r="H5" s="117">
        <f t="shared" si="0"/>
        <v>351</v>
      </c>
      <c r="J5" s="359" t="s">
        <v>274</v>
      </c>
      <c r="K5" s="360"/>
      <c r="L5" s="361"/>
      <c r="M5" s="115">
        <v>95</v>
      </c>
      <c r="N5" s="116">
        <v>106</v>
      </c>
      <c r="O5" s="116">
        <v>110</v>
      </c>
      <c r="P5" s="117">
        <f t="shared" si="1"/>
        <v>311</v>
      </c>
    </row>
    <row r="6" spans="1:17" ht="17.25">
      <c r="B6" s="359" t="s">
        <v>284</v>
      </c>
      <c r="C6" s="360"/>
      <c r="D6" s="361"/>
      <c r="E6" s="115">
        <v>102</v>
      </c>
      <c r="F6" s="116">
        <v>138</v>
      </c>
      <c r="G6" s="116">
        <v>109</v>
      </c>
      <c r="H6" s="117">
        <f t="shared" si="0"/>
        <v>349</v>
      </c>
      <c r="J6" s="359" t="s">
        <v>273</v>
      </c>
      <c r="K6" s="360"/>
      <c r="L6" s="361"/>
      <c r="M6" s="115">
        <v>101</v>
      </c>
      <c r="N6" s="116">
        <v>113</v>
      </c>
      <c r="O6" s="116">
        <v>108</v>
      </c>
      <c r="P6" s="117">
        <f t="shared" si="1"/>
        <v>322</v>
      </c>
    </row>
    <row r="7" spans="1:17" ht="18" thickBot="1">
      <c r="B7" s="362" t="s">
        <v>283</v>
      </c>
      <c r="C7" s="363"/>
      <c r="D7" s="364"/>
      <c r="E7" s="118">
        <v>136</v>
      </c>
      <c r="F7" s="119">
        <v>115</v>
      </c>
      <c r="G7" s="119">
        <v>108</v>
      </c>
      <c r="H7" s="120">
        <f t="shared" si="0"/>
        <v>359</v>
      </c>
      <c r="J7" s="362" t="s">
        <v>322</v>
      </c>
      <c r="K7" s="363"/>
      <c r="L7" s="364"/>
      <c r="M7" s="118">
        <v>103</v>
      </c>
      <c r="N7" s="119">
        <v>107</v>
      </c>
      <c r="O7" s="119">
        <v>127</v>
      </c>
      <c r="P7" s="120">
        <f t="shared" si="1"/>
        <v>337</v>
      </c>
    </row>
    <row r="8" spans="1:17" ht="19.5" thickBot="1">
      <c r="B8" s="372" t="s">
        <v>43</v>
      </c>
      <c r="C8" s="373"/>
      <c r="D8" s="374"/>
      <c r="E8" s="121">
        <f>SUM(E3:E7)</f>
        <v>557</v>
      </c>
      <c r="F8" s="122">
        <f>SUM(F3:F7)</f>
        <v>564</v>
      </c>
      <c r="G8" s="122">
        <f>SUM(G3:G7)</f>
        <v>594</v>
      </c>
      <c r="H8" s="123">
        <f t="shared" si="0"/>
        <v>1715</v>
      </c>
      <c r="J8" s="372" t="s">
        <v>43</v>
      </c>
      <c r="K8" s="373"/>
      <c r="L8" s="374"/>
      <c r="M8" s="121">
        <f>SUM(M3:M7)</f>
        <v>569</v>
      </c>
      <c r="N8" s="122">
        <f>SUM(N3:N7)</f>
        <v>544</v>
      </c>
      <c r="O8" s="122">
        <f>SUM(O3:O7)</f>
        <v>545</v>
      </c>
      <c r="P8" s="123">
        <f t="shared" si="1"/>
        <v>1658</v>
      </c>
    </row>
    <row r="9" spans="1:17" ht="20.25" thickBot="1">
      <c r="B9" s="375" t="s">
        <v>42</v>
      </c>
      <c r="C9" s="376"/>
      <c r="D9" s="6">
        <f>SUM(E9:H9)</f>
        <v>6</v>
      </c>
      <c r="E9" s="124">
        <f>IF(E8&gt;M8,2,0)+IF(E8&lt;M8,0)+IF(E8=M8,1)</f>
        <v>0</v>
      </c>
      <c r="F9" s="125">
        <f>IF(F8&gt;N8,2,0)+IF(F8&lt;N8,0)+IF(F8=N8,1)</f>
        <v>2</v>
      </c>
      <c r="G9" s="125">
        <f>IF(G8&gt;O8,2,0)+IF(G8&lt;O8,0)+IF(G8=O8,1)</f>
        <v>2</v>
      </c>
      <c r="H9" s="126">
        <f>IF(H8&gt;P8,2,0)+IF(H8&lt;P8,0)+IF(H8=P8,1)</f>
        <v>2</v>
      </c>
      <c r="J9" s="375" t="s">
        <v>42</v>
      </c>
      <c r="K9" s="376"/>
      <c r="L9" s="6">
        <f>SUM(M9:P9)</f>
        <v>2</v>
      </c>
      <c r="M9" s="124">
        <f>IF(M8&gt;E8,2,0)+IF(M8&lt;E8,0)+IF(M8=E8,1)</f>
        <v>2</v>
      </c>
      <c r="N9" s="125">
        <f>IF(N8&gt;F8,2,0)+IF(N8&lt;F8,0)+IF(N8=F8,1)</f>
        <v>0</v>
      </c>
      <c r="O9" s="125">
        <f>IF(O8&gt;G8,2,0)+IF(O8&lt;G8,0)+IF(O8=G8,1)</f>
        <v>0</v>
      </c>
      <c r="P9" s="126">
        <f>IF(P8&gt;H8,2,0)+IF(P8&lt;H8,0)+IF(P8=H8,1)</f>
        <v>0</v>
      </c>
    </row>
    <row r="10" spans="1:17" ht="15.75" thickBot="1"/>
    <row r="11" spans="1:17" ht="30.75" thickBot="1">
      <c r="B11" s="377" t="s">
        <v>163</v>
      </c>
      <c r="C11" s="378"/>
      <c r="D11" s="378"/>
      <c r="E11" s="378"/>
      <c r="F11" s="378"/>
      <c r="G11" s="378"/>
      <c r="H11" s="379"/>
      <c r="I11" s="142"/>
      <c r="J11" s="377" t="s">
        <v>175</v>
      </c>
      <c r="K11" s="378"/>
      <c r="L11" s="378"/>
      <c r="M11" s="378"/>
      <c r="N11" s="378"/>
      <c r="O11" s="378"/>
      <c r="P11" s="379"/>
    </row>
    <row r="12" spans="1:17" ht="17.25">
      <c r="B12" s="369" t="s">
        <v>266</v>
      </c>
      <c r="C12" s="370"/>
      <c r="D12" s="371"/>
      <c r="E12" s="112">
        <v>112</v>
      </c>
      <c r="F12" s="113">
        <v>102</v>
      </c>
      <c r="G12" s="113">
        <v>105</v>
      </c>
      <c r="H12" s="114">
        <f t="shared" ref="H12:H17" si="2">SUM(E12:G12)</f>
        <v>319</v>
      </c>
      <c r="J12" s="369" t="s">
        <v>171</v>
      </c>
      <c r="K12" s="370"/>
      <c r="L12" s="371"/>
      <c r="M12" s="112">
        <v>88</v>
      </c>
      <c r="N12" s="113">
        <v>133</v>
      </c>
      <c r="O12" s="113">
        <v>145</v>
      </c>
      <c r="P12" s="114">
        <f t="shared" ref="P12:P17" si="3">SUM(M12:O12)</f>
        <v>366</v>
      </c>
    </row>
    <row r="13" spans="1:17" ht="17.25">
      <c r="B13" s="359" t="s">
        <v>267</v>
      </c>
      <c r="C13" s="360"/>
      <c r="D13" s="361"/>
      <c r="E13" s="115">
        <v>101</v>
      </c>
      <c r="F13" s="116">
        <v>116</v>
      </c>
      <c r="G13" s="116">
        <v>116</v>
      </c>
      <c r="H13" s="117">
        <f t="shared" si="2"/>
        <v>333</v>
      </c>
      <c r="J13" s="359" t="s">
        <v>341</v>
      </c>
      <c r="K13" s="360"/>
      <c r="L13" s="361"/>
      <c r="M13" s="115">
        <v>125</v>
      </c>
      <c r="N13" s="116">
        <v>106</v>
      </c>
      <c r="O13" s="116">
        <v>128</v>
      </c>
      <c r="P13" s="117">
        <f t="shared" si="3"/>
        <v>359</v>
      </c>
    </row>
    <row r="14" spans="1:17" ht="17.25">
      <c r="B14" s="359" t="s">
        <v>268</v>
      </c>
      <c r="C14" s="360"/>
      <c r="D14" s="361"/>
      <c r="E14" s="115">
        <v>114</v>
      </c>
      <c r="F14" s="116">
        <v>121</v>
      </c>
      <c r="G14" s="116">
        <v>126</v>
      </c>
      <c r="H14" s="117">
        <f t="shared" si="2"/>
        <v>361</v>
      </c>
      <c r="J14" s="359" t="s">
        <v>342</v>
      </c>
      <c r="K14" s="360"/>
      <c r="L14" s="361"/>
      <c r="M14" s="115">
        <v>106</v>
      </c>
      <c r="N14" s="116">
        <v>121</v>
      </c>
      <c r="O14" s="116">
        <v>144</v>
      </c>
      <c r="P14" s="117">
        <f t="shared" si="3"/>
        <v>371</v>
      </c>
    </row>
    <row r="15" spans="1:17" ht="17.25">
      <c r="B15" s="359" t="s">
        <v>156</v>
      </c>
      <c r="C15" s="360"/>
      <c r="D15" s="361"/>
      <c r="E15" s="115">
        <v>132</v>
      </c>
      <c r="F15" s="116">
        <v>129</v>
      </c>
      <c r="G15" s="116">
        <v>103</v>
      </c>
      <c r="H15" s="117">
        <f t="shared" si="2"/>
        <v>364</v>
      </c>
      <c r="J15" s="359" t="s">
        <v>165</v>
      </c>
      <c r="K15" s="360"/>
      <c r="L15" s="361"/>
      <c r="M15" s="115">
        <v>110</v>
      </c>
      <c r="N15" s="116">
        <v>142</v>
      </c>
      <c r="O15" s="116">
        <v>156</v>
      </c>
      <c r="P15" s="117">
        <f t="shared" si="3"/>
        <v>408</v>
      </c>
    </row>
    <row r="16" spans="1:17" ht="18" thickBot="1">
      <c r="B16" s="362" t="s">
        <v>270</v>
      </c>
      <c r="C16" s="363"/>
      <c r="D16" s="364"/>
      <c r="E16" s="118">
        <v>168</v>
      </c>
      <c r="F16" s="119">
        <v>138</v>
      </c>
      <c r="G16" s="119">
        <v>108</v>
      </c>
      <c r="H16" s="120">
        <f t="shared" si="2"/>
        <v>414</v>
      </c>
      <c r="J16" s="362" t="s">
        <v>80</v>
      </c>
      <c r="K16" s="363"/>
      <c r="L16" s="364"/>
      <c r="M16" s="118">
        <v>116</v>
      </c>
      <c r="N16" s="119">
        <v>107</v>
      </c>
      <c r="O16" s="119">
        <v>125</v>
      </c>
      <c r="P16" s="120">
        <f t="shared" si="3"/>
        <v>348</v>
      </c>
    </row>
    <row r="17" spans="2:16" ht="19.5" thickBot="1">
      <c r="B17" s="372" t="s">
        <v>43</v>
      </c>
      <c r="C17" s="373"/>
      <c r="D17" s="374"/>
      <c r="E17" s="121">
        <f>SUM(E12:E16)</f>
        <v>627</v>
      </c>
      <c r="F17" s="122">
        <f>SUM(F12:F16)</f>
        <v>606</v>
      </c>
      <c r="G17" s="122">
        <f>SUM(G12:G16)</f>
        <v>558</v>
      </c>
      <c r="H17" s="123">
        <f t="shared" si="2"/>
        <v>1791</v>
      </c>
      <c r="J17" s="372" t="s">
        <v>43</v>
      </c>
      <c r="K17" s="373"/>
      <c r="L17" s="374"/>
      <c r="M17" s="121">
        <f>SUM(M12:M16)</f>
        <v>545</v>
      </c>
      <c r="N17" s="122">
        <f>SUM(N12:N16)</f>
        <v>609</v>
      </c>
      <c r="O17" s="122">
        <f>SUM(O12:O16)</f>
        <v>698</v>
      </c>
      <c r="P17" s="123">
        <f t="shared" si="3"/>
        <v>1852</v>
      </c>
    </row>
    <row r="18" spans="2:16" ht="20.25" thickBot="1">
      <c r="B18" s="375" t="s">
        <v>42</v>
      </c>
      <c r="C18" s="376"/>
      <c r="D18" s="6">
        <f>SUM(E18:H18)</f>
        <v>2</v>
      </c>
      <c r="E18" s="124">
        <f>IF(E17&gt;M17,2,0)+IF(E17&lt;M17,0)+IF(E17=M17,1)</f>
        <v>2</v>
      </c>
      <c r="F18" s="125">
        <f>IF(F17&gt;N17,2,0)+IF(F17&lt;N17,0)+IF(F17=N17,1)</f>
        <v>0</v>
      </c>
      <c r="G18" s="125">
        <f>IF(G17&gt;O17,2,0)+IF(G17&lt;O17,0)+IF(G17=O17,1)</f>
        <v>0</v>
      </c>
      <c r="H18" s="126">
        <f>IF(H17&gt;P17,2,0)+IF(H17&lt;P17,0)+IF(H17=P17,1)</f>
        <v>0</v>
      </c>
      <c r="J18" s="375" t="s">
        <v>42</v>
      </c>
      <c r="K18" s="376"/>
      <c r="L18" s="6">
        <f>SUM(M18:P18)</f>
        <v>6</v>
      </c>
      <c r="M18" s="124">
        <f>IF(M17&gt;E17,2,0)+IF(M17&lt;E17,0)+IF(M17=E17,1)</f>
        <v>0</v>
      </c>
      <c r="N18" s="125">
        <f>IF(N17&gt;F17,2,0)+IF(N17&lt;F17,0)+IF(N17=F17,1)</f>
        <v>2</v>
      </c>
      <c r="O18" s="125">
        <f>IF(O17&gt;G17,2,0)+IF(O17&lt;G17,0)+IF(O17=G17,1)</f>
        <v>2</v>
      </c>
      <c r="P18" s="126">
        <f>IF(P17&gt;H17,2,0)+IF(P17&lt;H17,0)+IF(P17=H17,1)</f>
        <v>2</v>
      </c>
    </row>
    <row r="19" spans="2:16" ht="15.75" thickBot="1"/>
    <row r="20" spans="2:16" ht="30.75" thickBot="1">
      <c r="B20" s="366" t="s">
        <v>1</v>
      </c>
      <c r="C20" s="367"/>
      <c r="D20" s="367"/>
      <c r="E20" s="367"/>
      <c r="F20" s="367"/>
      <c r="G20" s="367"/>
      <c r="H20" s="368"/>
      <c r="I20" s="142"/>
      <c r="J20" s="366" t="s">
        <v>228</v>
      </c>
      <c r="K20" s="367"/>
      <c r="L20" s="367"/>
      <c r="M20" s="367"/>
      <c r="N20" s="367"/>
      <c r="O20" s="367"/>
      <c r="P20" s="368"/>
    </row>
    <row r="21" spans="2:16" ht="17.25">
      <c r="B21" s="369" t="s">
        <v>220</v>
      </c>
      <c r="C21" s="370"/>
      <c r="D21" s="371"/>
      <c r="E21" s="112">
        <v>156</v>
      </c>
      <c r="F21" s="113">
        <v>129</v>
      </c>
      <c r="G21" s="113">
        <v>86</v>
      </c>
      <c r="H21" s="114">
        <f t="shared" ref="H21:H26" si="4">SUM(E21:G21)</f>
        <v>371</v>
      </c>
      <c r="J21" s="369" t="s">
        <v>249</v>
      </c>
      <c r="K21" s="370"/>
      <c r="L21" s="371"/>
      <c r="M21" s="112">
        <v>94</v>
      </c>
      <c r="N21" s="113">
        <v>113</v>
      </c>
      <c r="O21" s="113">
        <v>123</v>
      </c>
      <c r="P21" s="114">
        <f t="shared" ref="P21:P26" si="5">SUM(M21:O21)</f>
        <v>330</v>
      </c>
    </row>
    <row r="22" spans="2:16" ht="17.25">
      <c r="B22" s="359" t="s">
        <v>259</v>
      </c>
      <c r="C22" s="360"/>
      <c r="D22" s="361"/>
      <c r="E22" s="115">
        <v>112</v>
      </c>
      <c r="F22" s="116">
        <v>123</v>
      </c>
      <c r="G22" s="116">
        <v>116</v>
      </c>
      <c r="H22" s="117">
        <f t="shared" si="4"/>
        <v>351</v>
      </c>
      <c r="J22" s="359" t="s">
        <v>248</v>
      </c>
      <c r="K22" s="360"/>
      <c r="L22" s="361"/>
      <c r="M22" s="115">
        <v>110</v>
      </c>
      <c r="N22" s="116">
        <v>125</v>
      </c>
      <c r="O22" s="116">
        <v>134</v>
      </c>
      <c r="P22" s="117">
        <f t="shared" si="5"/>
        <v>369</v>
      </c>
    </row>
    <row r="23" spans="2:16" ht="17.25">
      <c r="B23" s="359" t="s">
        <v>258</v>
      </c>
      <c r="C23" s="360"/>
      <c r="D23" s="361"/>
      <c r="E23" s="115">
        <v>125</v>
      </c>
      <c r="F23" s="116">
        <v>140</v>
      </c>
      <c r="G23" s="116">
        <v>130</v>
      </c>
      <c r="H23" s="117">
        <f t="shared" si="4"/>
        <v>395</v>
      </c>
      <c r="J23" s="359" t="s">
        <v>330</v>
      </c>
      <c r="K23" s="360"/>
      <c r="L23" s="361"/>
      <c r="M23" s="115">
        <v>181</v>
      </c>
      <c r="N23" s="116">
        <v>111</v>
      </c>
      <c r="O23" s="116">
        <v>99</v>
      </c>
      <c r="P23" s="117">
        <f t="shared" si="5"/>
        <v>391</v>
      </c>
    </row>
    <row r="24" spans="2:16" ht="17.25">
      <c r="B24" s="359" t="s">
        <v>256</v>
      </c>
      <c r="C24" s="360"/>
      <c r="D24" s="361"/>
      <c r="E24" s="115">
        <v>117</v>
      </c>
      <c r="F24" s="116">
        <v>134</v>
      </c>
      <c r="G24" s="116">
        <v>114</v>
      </c>
      <c r="H24" s="117">
        <f t="shared" si="4"/>
        <v>365</v>
      </c>
      <c r="J24" s="359" t="s">
        <v>250</v>
      </c>
      <c r="K24" s="360"/>
      <c r="L24" s="361"/>
      <c r="M24" s="115">
        <v>100</v>
      </c>
      <c r="N24" s="116">
        <v>131</v>
      </c>
      <c r="O24" s="116">
        <v>118</v>
      </c>
      <c r="P24" s="117">
        <f t="shared" si="5"/>
        <v>349</v>
      </c>
    </row>
    <row r="25" spans="2:16" ht="18" thickBot="1">
      <c r="B25" s="362" t="s">
        <v>332</v>
      </c>
      <c r="C25" s="363"/>
      <c r="D25" s="364"/>
      <c r="E25" s="118">
        <v>106</v>
      </c>
      <c r="F25" s="119">
        <v>110</v>
      </c>
      <c r="G25" s="119">
        <v>131</v>
      </c>
      <c r="H25" s="120">
        <f t="shared" si="4"/>
        <v>347</v>
      </c>
      <c r="J25" s="362" t="s">
        <v>324</v>
      </c>
      <c r="K25" s="363"/>
      <c r="L25" s="364"/>
      <c r="M25" s="118">
        <v>108</v>
      </c>
      <c r="N25" s="119">
        <v>139</v>
      </c>
      <c r="O25" s="119">
        <v>118</v>
      </c>
      <c r="P25" s="120">
        <f t="shared" si="5"/>
        <v>365</v>
      </c>
    </row>
    <row r="26" spans="2:16" ht="19.5" thickBot="1">
      <c r="B26" s="372" t="s">
        <v>43</v>
      </c>
      <c r="C26" s="373"/>
      <c r="D26" s="374"/>
      <c r="E26" s="121">
        <f>SUM(E21:E25)</f>
        <v>616</v>
      </c>
      <c r="F26" s="122">
        <f>SUM(F21:F25)</f>
        <v>636</v>
      </c>
      <c r="G26" s="122">
        <f>SUM(G21:G25)</f>
        <v>577</v>
      </c>
      <c r="H26" s="123">
        <f t="shared" si="4"/>
        <v>1829</v>
      </c>
      <c r="J26" s="372" t="s">
        <v>43</v>
      </c>
      <c r="K26" s="373"/>
      <c r="L26" s="374"/>
      <c r="M26" s="121">
        <f>SUM(M21:M25)</f>
        <v>593</v>
      </c>
      <c r="N26" s="122">
        <f>SUM(N21:N25)</f>
        <v>619</v>
      </c>
      <c r="O26" s="122">
        <f>SUM(O21:O25)</f>
        <v>592</v>
      </c>
      <c r="P26" s="123">
        <f t="shared" si="5"/>
        <v>1804</v>
      </c>
    </row>
    <row r="27" spans="2:16" ht="20.25" thickBot="1">
      <c r="B27" s="375" t="s">
        <v>42</v>
      </c>
      <c r="C27" s="376"/>
      <c r="D27" s="6">
        <f>SUM(E27:H27)</f>
        <v>6</v>
      </c>
      <c r="E27" s="124">
        <f>IF(E26&gt;M26,2,0)+IF(E26&lt;M26,0)+IF(E26=M26,1)</f>
        <v>2</v>
      </c>
      <c r="F27" s="125">
        <f>IF(F26&gt;N26,2,0)+IF(F26&lt;N26,0)+IF(F26=N26,1)</f>
        <v>2</v>
      </c>
      <c r="G27" s="125">
        <f>IF(G26&gt;O26,2,0)+IF(G26&lt;O26,0)+IF(G26=O26,1)</f>
        <v>0</v>
      </c>
      <c r="H27" s="126">
        <f>IF(H26&gt;P26,2,0)+IF(H26&lt;P26,0)+IF(H26=P26,1)</f>
        <v>2</v>
      </c>
      <c r="J27" s="375" t="s">
        <v>42</v>
      </c>
      <c r="K27" s="376"/>
      <c r="L27" s="6">
        <f>SUM(M27:P27)</f>
        <v>2</v>
      </c>
      <c r="M27" s="124">
        <f>IF(M26&gt;E26,2,0)+IF(M26&lt;E26,0)+IF(M26=E26,1)</f>
        <v>0</v>
      </c>
      <c r="N27" s="125">
        <f>IF(N26&gt;F26,2,0)+IF(N26&lt;F26,0)+IF(N26=F26,1)</f>
        <v>0</v>
      </c>
      <c r="O27" s="125">
        <f>IF(O26&gt;G26,2,0)+IF(O26&lt;G26,0)+IF(O26=G26,1)</f>
        <v>2</v>
      </c>
      <c r="P27" s="126">
        <f>IF(P26&gt;H26,2,0)+IF(P26&lt;H26,0)+IF(P26=H26,1)</f>
        <v>0</v>
      </c>
    </row>
    <row r="28" spans="2:16" ht="15.75" thickBot="1"/>
    <row r="29" spans="2:16" ht="30.75" thickBot="1">
      <c r="B29" s="377" t="s">
        <v>96</v>
      </c>
      <c r="C29" s="378"/>
      <c r="D29" s="378"/>
      <c r="E29" s="378"/>
      <c r="F29" s="378"/>
      <c r="G29" s="378"/>
      <c r="H29" s="379"/>
      <c r="I29" s="142"/>
      <c r="J29" s="377" t="s">
        <v>176</v>
      </c>
      <c r="K29" s="378"/>
      <c r="L29" s="378"/>
      <c r="M29" s="378"/>
      <c r="N29" s="378"/>
      <c r="O29" s="378"/>
      <c r="P29" s="379"/>
    </row>
    <row r="30" spans="2:16" ht="17.25">
      <c r="B30" s="369" t="s">
        <v>261</v>
      </c>
      <c r="C30" s="370"/>
      <c r="D30" s="371"/>
      <c r="E30" s="112">
        <v>99</v>
      </c>
      <c r="F30" s="113">
        <v>115</v>
      </c>
      <c r="G30" s="113">
        <v>112</v>
      </c>
      <c r="H30" s="114">
        <f t="shared" ref="H30:H35" si="6">SUM(E30:G30)</f>
        <v>326</v>
      </c>
      <c r="J30" s="369" t="s">
        <v>252</v>
      </c>
      <c r="K30" s="370"/>
      <c r="L30" s="371"/>
      <c r="M30" s="112">
        <v>114</v>
      </c>
      <c r="N30" s="113">
        <v>95</v>
      </c>
      <c r="O30" s="113">
        <v>99</v>
      </c>
      <c r="P30" s="114">
        <f t="shared" ref="P30:P35" si="7">SUM(M30:O30)</f>
        <v>308</v>
      </c>
    </row>
    <row r="31" spans="2:16" ht="17.25">
      <c r="B31" s="359" t="s">
        <v>321</v>
      </c>
      <c r="C31" s="360"/>
      <c r="D31" s="361"/>
      <c r="E31" s="115">
        <v>87</v>
      </c>
      <c r="F31" s="116">
        <v>108</v>
      </c>
      <c r="G31" s="116">
        <v>118</v>
      </c>
      <c r="H31" s="117">
        <f t="shared" si="6"/>
        <v>313</v>
      </c>
      <c r="J31" s="359" t="s">
        <v>67</v>
      </c>
      <c r="K31" s="360"/>
      <c r="L31" s="361"/>
      <c r="M31" s="115">
        <v>105</v>
      </c>
      <c r="N31" s="116">
        <v>94</v>
      </c>
      <c r="O31" s="116">
        <v>107</v>
      </c>
      <c r="P31" s="117">
        <f t="shared" si="7"/>
        <v>306</v>
      </c>
    </row>
    <row r="32" spans="2:16" ht="17.25">
      <c r="B32" s="359" t="s">
        <v>263</v>
      </c>
      <c r="C32" s="360"/>
      <c r="D32" s="361"/>
      <c r="E32" s="115">
        <v>109</v>
      </c>
      <c r="F32" s="116">
        <v>100</v>
      </c>
      <c r="G32" s="116">
        <v>126</v>
      </c>
      <c r="H32" s="117">
        <f t="shared" si="6"/>
        <v>335</v>
      </c>
      <c r="J32" s="359" t="s">
        <v>253</v>
      </c>
      <c r="K32" s="360"/>
      <c r="L32" s="361"/>
      <c r="M32" s="115">
        <v>112</v>
      </c>
      <c r="N32" s="116">
        <v>113</v>
      </c>
      <c r="O32" s="116">
        <v>132</v>
      </c>
      <c r="P32" s="117">
        <f t="shared" si="7"/>
        <v>357</v>
      </c>
    </row>
    <row r="33" spans="2:16" ht="17.25">
      <c r="B33" s="359" t="s">
        <v>264</v>
      </c>
      <c r="C33" s="360"/>
      <c r="D33" s="361"/>
      <c r="E33" s="115">
        <v>101</v>
      </c>
      <c r="F33" s="116">
        <v>114</v>
      </c>
      <c r="G33" s="116">
        <v>123</v>
      </c>
      <c r="H33" s="117">
        <f t="shared" si="6"/>
        <v>338</v>
      </c>
      <c r="J33" s="359" t="s">
        <v>254</v>
      </c>
      <c r="K33" s="360"/>
      <c r="L33" s="361"/>
      <c r="M33" s="115">
        <v>132</v>
      </c>
      <c r="N33" s="116">
        <v>119</v>
      </c>
      <c r="O33" s="116">
        <v>131</v>
      </c>
      <c r="P33" s="117">
        <f t="shared" si="7"/>
        <v>382</v>
      </c>
    </row>
    <row r="34" spans="2:16" ht="18" thickBot="1">
      <c r="B34" s="362" t="s">
        <v>265</v>
      </c>
      <c r="C34" s="363"/>
      <c r="D34" s="364"/>
      <c r="E34" s="118">
        <v>92</v>
      </c>
      <c r="F34" s="119">
        <v>106</v>
      </c>
      <c r="G34" s="119">
        <v>97</v>
      </c>
      <c r="H34" s="120">
        <f t="shared" si="6"/>
        <v>295</v>
      </c>
      <c r="J34" s="362" t="s">
        <v>255</v>
      </c>
      <c r="K34" s="363"/>
      <c r="L34" s="364"/>
      <c r="M34" s="118">
        <v>121</v>
      </c>
      <c r="N34" s="119">
        <v>128</v>
      </c>
      <c r="O34" s="119">
        <v>106</v>
      </c>
      <c r="P34" s="120">
        <f t="shared" si="7"/>
        <v>355</v>
      </c>
    </row>
    <row r="35" spans="2:16" ht="19.5" thickBot="1">
      <c r="B35" s="372" t="s">
        <v>43</v>
      </c>
      <c r="C35" s="373"/>
      <c r="D35" s="374"/>
      <c r="E35" s="121">
        <f>SUM(E30:E34)</f>
        <v>488</v>
      </c>
      <c r="F35" s="122">
        <f>SUM(F30:F34)</f>
        <v>543</v>
      </c>
      <c r="G35" s="122">
        <f>SUM(G30:G34)</f>
        <v>576</v>
      </c>
      <c r="H35" s="123">
        <f t="shared" si="6"/>
        <v>1607</v>
      </c>
      <c r="J35" s="372" t="s">
        <v>43</v>
      </c>
      <c r="K35" s="373"/>
      <c r="L35" s="374"/>
      <c r="M35" s="121">
        <f>SUM(M30:M34)</f>
        <v>584</v>
      </c>
      <c r="N35" s="122">
        <f>SUM(N30:N34)</f>
        <v>549</v>
      </c>
      <c r="O35" s="122">
        <f>SUM(O30:O34)</f>
        <v>575</v>
      </c>
      <c r="P35" s="123">
        <f t="shared" si="7"/>
        <v>1708</v>
      </c>
    </row>
    <row r="36" spans="2:16" ht="20.25" thickBot="1">
      <c r="B36" s="375" t="s">
        <v>42</v>
      </c>
      <c r="C36" s="376"/>
      <c r="D36" s="6">
        <f>SUM(E36:H36)</f>
        <v>2</v>
      </c>
      <c r="E36" s="124">
        <f>IF(E35&gt;M35,2,0)+IF(E35&lt;M35,0)+IF(E35=M35,1)</f>
        <v>0</v>
      </c>
      <c r="F36" s="125">
        <f>IF(F35&gt;N35,2,0)+IF(F35&lt;N35,0)+IF(F35=N35,1)</f>
        <v>0</v>
      </c>
      <c r="G36" s="125">
        <f>IF(G35&gt;O35,2,0)+IF(G35&lt;O35,0)+IF(G35=O35,1)</f>
        <v>2</v>
      </c>
      <c r="H36" s="126">
        <f>IF(H35&gt;P35,2,0)+IF(H35&lt;P35,0)+IF(H35=P35,1)</f>
        <v>0</v>
      </c>
      <c r="J36" s="375" t="s">
        <v>42</v>
      </c>
      <c r="K36" s="376"/>
      <c r="L36" s="6">
        <f>SUM(M36:P36)</f>
        <v>6</v>
      </c>
      <c r="M36" s="124">
        <f>IF(M35&gt;E35,2,0)+IF(M35&lt;E35,0)+IF(M35=E35,1)</f>
        <v>2</v>
      </c>
      <c r="N36" s="125">
        <f>IF(N35&gt;F35,2,0)+IF(N35&lt;F35,0)+IF(N35=F35,1)</f>
        <v>2</v>
      </c>
      <c r="O36" s="125">
        <f>IF(O35&gt;G35,2,0)+IF(O35&lt;G35,0)+IF(O35=G35,1)</f>
        <v>0</v>
      </c>
      <c r="P36" s="126">
        <f>IF(P35&gt;H35,2,0)+IF(P35&lt;H35,0)+IF(P35=H35,1)</f>
        <v>2</v>
      </c>
    </row>
    <row r="37" spans="2:16" ht="15.75" thickBot="1"/>
    <row r="38" spans="2:16" ht="30.75" thickBot="1">
      <c r="B38" s="366" t="s">
        <v>155</v>
      </c>
      <c r="C38" s="367"/>
      <c r="D38" s="367"/>
      <c r="E38" s="367"/>
      <c r="F38" s="367"/>
      <c r="G38" s="367"/>
      <c r="H38" s="368"/>
      <c r="I38" s="142"/>
      <c r="J38" s="366" t="s">
        <v>97</v>
      </c>
      <c r="K38" s="367"/>
      <c r="L38" s="367"/>
      <c r="M38" s="367"/>
      <c r="N38" s="367"/>
      <c r="O38" s="367"/>
      <c r="P38" s="368"/>
    </row>
    <row r="39" spans="2:16" ht="17.25">
      <c r="B39" s="369" t="s">
        <v>247</v>
      </c>
      <c r="C39" s="370"/>
      <c r="D39" s="371"/>
      <c r="E39" s="112">
        <v>116</v>
      </c>
      <c r="F39" s="113">
        <v>114</v>
      </c>
      <c r="G39" s="113">
        <v>136</v>
      </c>
      <c r="H39" s="114">
        <f t="shared" ref="H39:H44" si="8">SUM(E39:G39)</f>
        <v>366</v>
      </c>
      <c r="J39" s="369" t="s">
        <v>288</v>
      </c>
      <c r="K39" s="370"/>
      <c r="L39" s="371"/>
      <c r="M39" s="112">
        <v>111</v>
      </c>
      <c r="N39" s="113">
        <v>93</v>
      </c>
      <c r="O39" s="113">
        <v>106</v>
      </c>
      <c r="P39" s="114">
        <f t="shared" ref="P39:P44" si="9">SUM(M39:O39)</f>
        <v>310</v>
      </c>
    </row>
    <row r="40" spans="2:16" ht="17.25">
      <c r="B40" s="359" t="s">
        <v>245</v>
      </c>
      <c r="C40" s="360"/>
      <c r="D40" s="361"/>
      <c r="E40" s="115">
        <v>106</v>
      </c>
      <c r="F40" s="116">
        <v>111</v>
      </c>
      <c r="G40" s="116">
        <v>105</v>
      </c>
      <c r="H40" s="117">
        <f t="shared" si="8"/>
        <v>322</v>
      </c>
      <c r="J40" s="359" t="s">
        <v>77</v>
      </c>
      <c r="K40" s="360"/>
      <c r="L40" s="361"/>
      <c r="M40" s="115">
        <v>84</v>
      </c>
      <c r="N40" s="116">
        <v>89</v>
      </c>
      <c r="O40" s="116">
        <v>94</v>
      </c>
      <c r="P40" s="117">
        <f t="shared" si="9"/>
        <v>267</v>
      </c>
    </row>
    <row r="41" spans="2:16" ht="17.25">
      <c r="B41" s="359" t="s">
        <v>246</v>
      </c>
      <c r="C41" s="360"/>
      <c r="D41" s="361"/>
      <c r="E41" s="115">
        <v>85</v>
      </c>
      <c r="F41" s="116">
        <v>113</v>
      </c>
      <c r="G41" s="116">
        <v>117</v>
      </c>
      <c r="H41" s="117">
        <f t="shared" si="8"/>
        <v>315</v>
      </c>
      <c r="J41" s="359" t="s">
        <v>287</v>
      </c>
      <c r="K41" s="360"/>
      <c r="L41" s="361"/>
      <c r="M41" s="115">
        <v>106</v>
      </c>
      <c r="N41" s="116">
        <v>90</v>
      </c>
      <c r="O41" s="116">
        <v>114</v>
      </c>
      <c r="P41" s="117">
        <f t="shared" si="9"/>
        <v>310</v>
      </c>
    </row>
    <row r="42" spans="2:16" ht="17.25">
      <c r="B42" s="359" t="s">
        <v>244</v>
      </c>
      <c r="C42" s="360"/>
      <c r="D42" s="361"/>
      <c r="E42" s="115">
        <v>118</v>
      </c>
      <c r="F42" s="116">
        <v>115</v>
      </c>
      <c r="G42" s="116">
        <v>128</v>
      </c>
      <c r="H42" s="117">
        <f t="shared" si="8"/>
        <v>361</v>
      </c>
      <c r="J42" s="359" t="s">
        <v>343</v>
      </c>
      <c r="K42" s="360"/>
      <c r="L42" s="361"/>
      <c r="M42" s="115">
        <v>124</v>
      </c>
      <c r="N42" s="116">
        <v>102</v>
      </c>
      <c r="O42" s="116">
        <v>132</v>
      </c>
      <c r="P42" s="117">
        <f t="shared" si="9"/>
        <v>358</v>
      </c>
    </row>
    <row r="43" spans="2:16" ht="18" thickBot="1">
      <c r="B43" s="362" t="s">
        <v>83</v>
      </c>
      <c r="C43" s="363"/>
      <c r="D43" s="364"/>
      <c r="E43" s="118">
        <v>90</v>
      </c>
      <c r="F43" s="119">
        <v>119</v>
      </c>
      <c r="G43" s="119">
        <v>112</v>
      </c>
      <c r="H43" s="120">
        <f t="shared" si="8"/>
        <v>321</v>
      </c>
      <c r="J43" s="362" t="s">
        <v>286</v>
      </c>
      <c r="K43" s="363"/>
      <c r="L43" s="364"/>
      <c r="M43" s="118">
        <v>122</v>
      </c>
      <c r="N43" s="119">
        <v>130</v>
      </c>
      <c r="O43" s="119">
        <v>115</v>
      </c>
      <c r="P43" s="120">
        <f t="shared" si="9"/>
        <v>367</v>
      </c>
    </row>
    <row r="44" spans="2:16" ht="19.5" thickBot="1">
      <c r="B44" s="372" t="s">
        <v>43</v>
      </c>
      <c r="C44" s="373"/>
      <c r="D44" s="374"/>
      <c r="E44" s="121">
        <f>SUM(E39:E43)</f>
        <v>515</v>
      </c>
      <c r="F44" s="122">
        <f>SUM(F39:F43)</f>
        <v>572</v>
      </c>
      <c r="G44" s="122">
        <f>SUM(G39:G43)</f>
        <v>598</v>
      </c>
      <c r="H44" s="123">
        <f t="shared" si="8"/>
        <v>1685</v>
      </c>
      <c r="J44" s="372" t="s">
        <v>43</v>
      </c>
      <c r="K44" s="373"/>
      <c r="L44" s="374"/>
      <c r="M44" s="121">
        <f>SUM(M39:M43)</f>
        <v>547</v>
      </c>
      <c r="N44" s="122">
        <f>SUM(N39:N43)</f>
        <v>504</v>
      </c>
      <c r="O44" s="122">
        <f>SUM(O39:O43)</f>
        <v>561</v>
      </c>
      <c r="P44" s="123">
        <f t="shared" si="9"/>
        <v>1612</v>
      </c>
    </row>
    <row r="45" spans="2:16" ht="20.25" thickBot="1">
      <c r="B45" s="375" t="s">
        <v>42</v>
      </c>
      <c r="C45" s="376"/>
      <c r="D45" s="6">
        <f>SUM(E45:H45)</f>
        <v>6</v>
      </c>
      <c r="E45" s="124">
        <f>IF(E44&gt;M44,2,0)+IF(E44&lt;M44,0)+IF(E44=M44,1)</f>
        <v>0</v>
      </c>
      <c r="F45" s="125">
        <f>IF(F44&gt;N44,2,0)+IF(F44&lt;N44,0)+IF(F44=N44,1)</f>
        <v>2</v>
      </c>
      <c r="G45" s="125">
        <f>IF(G44&gt;O44,2,0)+IF(G44&lt;O44,0)+IF(G44=O44,1)</f>
        <v>2</v>
      </c>
      <c r="H45" s="126">
        <f>IF(H44&gt;P44,2,0)+IF(H44&lt;P44,0)+IF(H44=P44,1)</f>
        <v>2</v>
      </c>
      <c r="J45" s="375" t="s">
        <v>42</v>
      </c>
      <c r="K45" s="376"/>
      <c r="L45" s="6">
        <f>SUM(M45:P45)</f>
        <v>2</v>
      </c>
      <c r="M45" s="124">
        <f>IF(M44&gt;E44,2,0)+IF(M44&lt;E44,0)+IF(M44=E44,1)</f>
        <v>2</v>
      </c>
      <c r="N45" s="125">
        <f>IF(N44&gt;F44,2,0)+IF(N44&lt;F44,0)+IF(N44=F44,1)</f>
        <v>0</v>
      </c>
      <c r="O45" s="125">
        <f>IF(O44&gt;G44,2,0)+IF(O44&lt;G44,0)+IF(O44=G44,1)</f>
        <v>0</v>
      </c>
      <c r="P45" s="126">
        <f>IF(P44&gt;H44,2,0)+IF(P44&lt;H44,0)+IF(P44=H44,1)</f>
        <v>0</v>
      </c>
    </row>
    <row r="46" spans="2:16" ht="15.75" thickBot="1"/>
    <row r="47" spans="2:16" ht="30.75" thickBot="1">
      <c r="B47" s="377" t="s">
        <v>95</v>
      </c>
      <c r="C47" s="378"/>
      <c r="D47" s="378"/>
      <c r="E47" s="378"/>
      <c r="F47" s="378"/>
      <c r="G47" s="378"/>
      <c r="H47" s="379"/>
      <c r="I47" s="142"/>
      <c r="J47" s="377" t="s">
        <v>169</v>
      </c>
      <c r="K47" s="378"/>
      <c r="L47" s="378"/>
      <c r="M47" s="378"/>
      <c r="N47" s="378"/>
      <c r="O47" s="378"/>
      <c r="P47" s="379"/>
    </row>
    <row r="48" spans="2:16" ht="17.25">
      <c r="B48" s="369" t="s">
        <v>229</v>
      </c>
      <c r="C48" s="370"/>
      <c r="D48" s="371"/>
      <c r="E48" s="112">
        <v>111</v>
      </c>
      <c r="F48" s="113">
        <v>112</v>
      </c>
      <c r="G48" s="113">
        <v>106</v>
      </c>
      <c r="H48" s="114">
        <f t="shared" ref="H48:H53" si="10">SUM(E48:G48)</f>
        <v>329</v>
      </c>
      <c r="J48" s="369" t="s">
        <v>279</v>
      </c>
      <c r="K48" s="370"/>
      <c r="L48" s="371"/>
      <c r="M48" s="112">
        <v>133</v>
      </c>
      <c r="N48" s="113">
        <v>147</v>
      </c>
      <c r="O48" s="113">
        <v>89</v>
      </c>
      <c r="P48" s="114">
        <f t="shared" ref="P48:P53" si="11">SUM(M48:O48)</f>
        <v>369</v>
      </c>
    </row>
    <row r="49" spans="2:16" ht="17.25">
      <c r="B49" s="359" t="s">
        <v>157</v>
      </c>
      <c r="C49" s="360"/>
      <c r="D49" s="361"/>
      <c r="E49" s="115">
        <v>110</v>
      </c>
      <c r="F49" s="116">
        <v>122</v>
      </c>
      <c r="G49" s="116">
        <v>108</v>
      </c>
      <c r="H49" s="117">
        <f t="shared" si="10"/>
        <v>340</v>
      </c>
      <c r="J49" s="359" t="s">
        <v>277</v>
      </c>
      <c r="K49" s="360"/>
      <c r="L49" s="361"/>
      <c r="M49" s="115">
        <v>116</v>
      </c>
      <c r="N49" s="116">
        <v>95</v>
      </c>
      <c r="O49" s="116">
        <v>96</v>
      </c>
      <c r="P49" s="117">
        <f t="shared" si="11"/>
        <v>307</v>
      </c>
    </row>
    <row r="50" spans="2:16" ht="17.25">
      <c r="B50" s="359" t="s">
        <v>158</v>
      </c>
      <c r="C50" s="360"/>
      <c r="D50" s="361"/>
      <c r="E50" s="115">
        <v>117</v>
      </c>
      <c r="F50" s="116">
        <v>118</v>
      </c>
      <c r="G50" s="116">
        <v>117</v>
      </c>
      <c r="H50" s="117">
        <f t="shared" si="10"/>
        <v>352</v>
      </c>
      <c r="J50" s="359" t="s">
        <v>280</v>
      </c>
      <c r="K50" s="360"/>
      <c r="L50" s="361"/>
      <c r="M50" s="115">
        <v>102</v>
      </c>
      <c r="N50" s="116">
        <v>119</v>
      </c>
      <c r="O50" s="116">
        <v>103</v>
      </c>
      <c r="P50" s="117">
        <f t="shared" si="11"/>
        <v>324</v>
      </c>
    </row>
    <row r="51" spans="2:16" ht="17.25">
      <c r="B51" s="359" t="s">
        <v>168</v>
      </c>
      <c r="C51" s="360"/>
      <c r="D51" s="361"/>
      <c r="E51" s="115">
        <v>108</v>
      </c>
      <c r="F51" s="116">
        <v>110</v>
      </c>
      <c r="G51" s="116">
        <v>95</v>
      </c>
      <c r="H51" s="117">
        <f t="shared" si="10"/>
        <v>313</v>
      </c>
      <c r="J51" s="359" t="s">
        <v>86</v>
      </c>
      <c r="K51" s="360"/>
      <c r="L51" s="361"/>
      <c r="M51" s="115">
        <v>111</v>
      </c>
      <c r="N51" s="116">
        <v>107</v>
      </c>
      <c r="O51" s="116">
        <v>122</v>
      </c>
      <c r="P51" s="117">
        <f t="shared" si="11"/>
        <v>340</v>
      </c>
    </row>
    <row r="52" spans="2:16" ht="18" thickBot="1">
      <c r="B52" s="362" t="s">
        <v>64</v>
      </c>
      <c r="C52" s="363"/>
      <c r="D52" s="364"/>
      <c r="E52" s="118">
        <v>104</v>
      </c>
      <c r="F52" s="119">
        <v>95</v>
      </c>
      <c r="G52" s="119">
        <v>104</v>
      </c>
      <c r="H52" s="120">
        <f t="shared" si="10"/>
        <v>303</v>
      </c>
      <c r="J52" s="362" t="s">
        <v>276</v>
      </c>
      <c r="K52" s="363"/>
      <c r="L52" s="364"/>
      <c r="M52" s="118">
        <v>115</v>
      </c>
      <c r="N52" s="119">
        <v>115</v>
      </c>
      <c r="O52" s="119">
        <v>110</v>
      </c>
      <c r="P52" s="120">
        <f t="shared" si="11"/>
        <v>340</v>
      </c>
    </row>
    <row r="53" spans="2:16" ht="19.5" thickBot="1">
      <c r="B53" s="372" t="s">
        <v>43</v>
      </c>
      <c r="C53" s="373"/>
      <c r="D53" s="374"/>
      <c r="E53" s="121">
        <f>SUM(E48:E52)</f>
        <v>550</v>
      </c>
      <c r="F53" s="122">
        <f>SUM(F48:F52)</f>
        <v>557</v>
      </c>
      <c r="G53" s="122">
        <f>SUM(G48:G52)</f>
        <v>530</v>
      </c>
      <c r="H53" s="123">
        <f t="shared" si="10"/>
        <v>1637</v>
      </c>
      <c r="J53" s="372" t="s">
        <v>43</v>
      </c>
      <c r="K53" s="373"/>
      <c r="L53" s="374"/>
      <c r="M53" s="121">
        <f>SUM(M48:M52)</f>
        <v>577</v>
      </c>
      <c r="N53" s="122">
        <f>SUM(N48:N52)</f>
        <v>583</v>
      </c>
      <c r="O53" s="122">
        <f>SUM(O48:O52)</f>
        <v>520</v>
      </c>
      <c r="P53" s="123">
        <f t="shared" si="11"/>
        <v>1680</v>
      </c>
    </row>
    <row r="54" spans="2:16" ht="20.25" thickBot="1">
      <c r="B54" s="375" t="s">
        <v>42</v>
      </c>
      <c r="C54" s="376"/>
      <c r="D54" s="6">
        <f>SUM(E54:H54)</f>
        <v>2</v>
      </c>
      <c r="E54" s="124">
        <f>IF(E53&gt;M53,2,0)+IF(E53&lt;M53,0)+IF(E53=M53,1)</f>
        <v>0</v>
      </c>
      <c r="F54" s="125">
        <f>IF(F53&gt;N53,2,0)+IF(F53&lt;N53,0)+IF(F53=N53,1)</f>
        <v>0</v>
      </c>
      <c r="G54" s="125">
        <f>IF(G53&gt;O53,2,0)+IF(G53&lt;O53,0)+IF(G53=O53,1)</f>
        <v>2</v>
      </c>
      <c r="H54" s="126">
        <f>IF(H53&gt;P53,2,0)+IF(H53&lt;P53,0)+IF(H53=P53,1)</f>
        <v>0</v>
      </c>
      <c r="J54" s="375" t="s">
        <v>42</v>
      </c>
      <c r="K54" s="376"/>
      <c r="L54" s="6">
        <f>SUM(M54:P54)</f>
        <v>6</v>
      </c>
      <c r="M54" s="124">
        <f>IF(M53&gt;E53,2,0)+IF(M53&lt;E53,0)+IF(M53=E53,1)</f>
        <v>2</v>
      </c>
      <c r="N54" s="125">
        <f>IF(N53&gt;F53,2,0)+IF(N53&lt;F53,0)+IF(N53=F53,1)</f>
        <v>2</v>
      </c>
      <c r="O54" s="125">
        <f>IF(O53&gt;G53,2,0)+IF(O53&lt;G53,0)+IF(O53=G53,1)</f>
        <v>0</v>
      </c>
      <c r="P54" s="126">
        <f>IF(P53&gt;H53,2,0)+IF(P53&lt;H53,0)+IF(P53=H53,1)</f>
        <v>2</v>
      </c>
    </row>
    <row r="55" spans="2:16" ht="15.75" thickBot="1"/>
    <row r="56" spans="2:16" ht="21.75" thickTop="1" thickBot="1">
      <c r="B56" s="383" t="s">
        <v>222</v>
      </c>
      <c r="C56" s="384"/>
      <c r="D56" s="384"/>
      <c r="E56" s="384"/>
      <c r="F56" s="384"/>
      <c r="G56" s="384"/>
      <c r="H56" s="385"/>
      <c r="J56" s="383" t="s">
        <v>223</v>
      </c>
      <c r="K56" s="384"/>
      <c r="L56" s="384"/>
      <c r="M56" s="384"/>
      <c r="N56" s="384"/>
      <c r="O56" s="384"/>
      <c r="P56" s="385"/>
    </row>
    <row r="57" spans="2:16" ht="17.25" thickTop="1">
      <c r="B57" s="386" t="s">
        <v>169</v>
      </c>
      <c r="C57" s="387"/>
      <c r="D57" s="387"/>
      <c r="E57" s="11" t="s">
        <v>172</v>
      </c>
      <c r="F57" s="387" t="s">
        <v>175</v>
      </c>
      <c r="G57" s="387"/>
      <c r="H57" s="388"/>
      <c r="I57" s="143"/>
      <c r="J57" s="386" t="s">
        <v>169</v>
      </c>
      <c r="K57" s="387"/>
      <c r="L57" s="387"/>
      <c r="M57" s="11" t="s">
        <v>172</v>
      </c>
      <c r="N57" s="387" t="s">
        <v>163</v>
      </c>
      <c r="O57" s="387"/>
      <c r="P57" s="388"/>
    </row>
    <row r="58" spans="2:16" ht="16.5">
      <c r="B58" s="380" t="s">
        <v>97</v>
      </c>
      <c r="C58" s="381"/>
      <c r="D58" s="381"/>
      <c r="E58" s="11" t="s">
        <v>172</v>
      </c>
      <c r="F58" s="381" t="s">
        <v>96</v>
      </c>
      <c r="G58" s="381"/>
      <c r="H58" s="382"/>
      <c r="I58" s="143"/>
      <c r="J58" s="380" t="s">
        <v>176</v>
      </c>
      <c r="K58" s="381"/>
      <c r="L58" s="381"/>
      <c r="M58" s="11" t="s">
        <v>172</v>
      </c>
      <c r="N58" s="381" t="s">
        <v>155</v>
      </c>
      <c r="O58" s="381"/>
      <c r="P58" s="382"/>
    </row>
    <row r="59" spans="2:16" ht="16.5">
      <c r="B59" s="380" t="s">
        <v>2</v>
      </c>
      <c r="C59" s="381"/>
      <c r="D59" s="381"/>
      <c r="E59" s="11" t="s">
        <v>172</v>
      </c>
      <c r="F59" s="381" t="s">
        <v>95</v>
      </c>
      <c r="G59" s="381"/>
      <c r="H59" s="382"/>
      <c r="I59" s="143"/>
      <c r="J59" s="380" t="s">
        <v>95</v>
      </c>
      <c r="K59" s="381"/>
      <c r="L59" s="381"/>
      <c r="M59" s="11" t="s">
        <v>172</v>
      </c>
      <c r="N59" s="381" t="s">
        <v>142</v>
      </c>
      <c r="O59" s="381"/>
      <c r="P59" s="382"/>
    </row>
    <row r="60" spans="2:16" ht="16.5">
      <c r="B60" s="380" t="s">
        <v>1</v>
      </c>
      <c r="C60" s="381"/>
      <c r="D60" s="381"/>
      <c r="E60" s="11" t="s">
        <v>172</v>
      </c>
      <c r="F60" s="381" t="s">
        <v>176</v>
      </c>
      <c r="G60" s="381"/>
      <c r="H60" s="382"/>
      <c r="I60" s="143"/>
      <c r="J60" s="380" t="s">
        <v>96</v>
      </c>
      <c r="K60" s="381"/>
      <c r="L60" s="381"/>
      <c r="M60" s="11" t="s">
        <v>172</v>
      </c>
      <c r="N60" s="381" t="s">
        <v>228</v>
      </c>
      <c r="O60" s="381"/>
      <c r="P60" s="382"/>
    </row>
    <row r="61" spans="2:16" ht="16.5">
      <c r="B61" s="380" t="s">
        <v>228</v>
      </c>
      <c r="C61" s="381"/>
      <c r="D61" s="381"/>
      <c r="E61" s="11" t="s">
        <v>172</v>
      </c>
      <c r="F61" s="381" t="s">
        <v>163</v>
      </c>
      <c r="G61" s="381"/>
      <c r="H61" s="382"/>
      <c r="I61" s="143"/>
      <c r="J61" s="380" t="s">
        <v>175</v>
      </c>
      <c r="K61" s="381"/>
      <c r="L61" s="381"/>
      <c r="M61" s="11" t="s">
        <v>172</v>
      </c>
      <c r="N61" s="381" t="s">
        <v>1</v>
      </c>
      <c r="O61" s="381"/>
      <c r="P61" s="382"/>
    </row>
    <row r="62" spans="2:16" ht="17.25" thickBot="1">
      <c r="B62" s="389" t="s">
        <v>142</v>
      </c>
      <c r="C62" s="390"/>
      <c r="D62" s="390"/>
      <c r="E62" s="144" t="s">
        <v>172</v>
      </c>
      <c r="F62" s="390" t="s">
        <v>155</v>
      </c>
      <c r="G62" s="390"/>
      <c r="H62" s="391"/>
      <c r="I62" s="143"/>
      <c r="J62" s="389" t="s">
        <v>97</v>
      </c>
      <c r="K62" s="390"/>
      <c r="L62" s="390"/>
      <c r="M62" s="144" t="s">
        <v>172</v>
      </c>
      <c r="N62" s="390" t="s">
        <v>2</v>
      </c>
      <c r="O62" s="390"/>
      <c r="P62" s="391"/>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99" priority="14" operator="greaterThanOrEqual">
      <formula>150</formula>
    </cfRule>
  </conditionalFormatting>
  <conditionalFormatting sqref="E12:G16">
    <cfRule type="cellIs" dxfId="198" priority="17" operator="greaterThanOrEqual">
      <formula>150</formula>
    </cfRule>
  </conditionalFormatting>
  <conditionalFormatting sqref="E21:G25">
    <cfRule type="cellIs" dxfId="197" priority="8" operator="greaterThanOrEqual">
      <formula>150</formula>
    </cfRule>
  </conditionalFormatting>
  <conditionalFormatting sqref="E30:G34">
    <cfRule type="cellIs" dxfId="196" priority="11" operator="greaterThanOrEqual">
      <formula>150</formula>
    </cfRule>
  </conditionalFormatting>
  <conditionalFormatting sqref="E39:G43">
    <cfRule type="cellIs" dxfId="195" priority="2" operator="greaterThanOrEqual">
      <formula>150</formula>
    </cfRule>
  </conditionalFormatting>
  <conditionalFormatting sqref="E48:G52">
    <cfRule type="cellIs" dxfId="194" priority="5" operator="greaterThanOrEqual">
      <formula>150</formula>
    </cfRule>
  </conditionalFormatting>
  <conditionalFormatting sqref="H3:H7 P3:P7">
    <cfRule type="cellIs" dxfId="193" priority="15" operator="greaterThanOrEqual">
      <formula>400</formula>
    </cfRule>
  </conditionalFormatting>
  <conditionalFormatting sqref="H12:H16 P12:P16">
    <cfRule type="cellIs" dxfId="192" priority="18" operator="greaterThanOrEqual">
      <formula>400</formula>
    </cfRule>
  </conditionalFormatting>
  <conditionalFormatting sqref="H21:H25 P21:P25">
    <cfRule type="cellIs" dxfId="191" priority="9" operator="greaterThanOrEqual">
      <formula>400</formula>
    </cfRule>
  </conditionalFormatting>
  <conditionalFormatting sqref="H30:H34 P30:P34">
    <cfRule type="cellIs" dxfId="190" priority="12" operator="greaterThanOrEqual">
      <formula>400</formula>
    </cfRule>
  </conditionalFormatting>
  <conditionalFormatting sqref="H39:H43 P39:P43">
    <cfRule type="cellIs" dxfId="189" priority="3" operator="greaterThanOrEqual">
      <formula>400</formula>
    </cfRule>
  </conditionalFormatting>
  <conditionalFormatting sqref="H48:H52 P48:P52">
    <cfRule type="cellIs" dxfId="188" priority="6" operator="greaterThanOrEqual">
      <formula>400</formula>
    </cfRule>
  </conditionalFormatting>
  <conditionalFormatting sqref="M3:O7">
    <cfRule type="cellIs" dxfId="187" priority="13" operator="greaterThanOrEqual">
      <formula>150</formula>
    </cfRule>
  </conditionalFormatting>
  <conditionalFormatting sqref="M12:O16">
    <cfRule type="cellIs" dxfId="186" priority="16" operator="greaterThanOrEqual">
      <formula>150</formula>
    </cfRule>
  </conditionalFormatting>
  <conditionalFormatting sqref="M21:O25">
    <cfRule type="cellIs" dxfId="185" priority="7" operator="greaterThanOrEqual">
      <formula>150</formula>
    </cfRule>
  </conditionalFormatting>
  <conditionalFormatting sqref="M30:O34">
    <cfRule type="cellIs" dxfId="184" priority="10" operator="greaterThanOrEqual">
      <formula>150</formula>
    </cfRule>
  </conditionalFormatting>
  <conditionalFormatting sqref="M39:O43">
    <cfRule type="cellIs" dxfId="183" priority="1" operator="greaterThanOrEqual">
      <formula>150</formula>
    </cfRule>
  </conditionalFormatting>
  <conditionalFormatting sqref="M48:O52">
    <cfRule type="cellIs" dxfId="182"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55DAA-50AB-404E-8A18-03163645D5AE}">
  <dimension ref="A1:Q63"/>
  <sheetViews>
    <sheetView topLeftCell="A30" workbookViewId="0">
      <selection activeCell="T51" sqref="T51"/>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5" t="s">
        <v>344</v>
      </c>
      <c r="B1" s="365"/>
      <c r="C1" s="365"/>
      <c r="D1" s="365"/>
      <c r="E1" s="365"/>
      <c r="F1" s="365"/>
      <c r="G1" s="365"/>
      <c r="H1" s="365"/>
      <c r="I1" s="365"/>
      <c r="J1" s="365"/>
      <c r="K1" s="365"/>
      <c r="L1" s="365"/>
      <c r="M1" s="365"/>
      <c r="N1" s="365"/>
      <c r="O1" s="365"/>
      <c r="P1" s="365"/>
      <c r="Q1" s="365"/>
    </row>
    <row r="2" spans="1:17" ht="30.75" thickBot="1">
      <c r="B2" s="366" t="s">
        <v>169</v>
      </c>
      <c r="C2" s="367"/>
      <c r="D2" s="367"/>
      <c r="E2" s="367"/>
      <c r="F2" s="367"/>
      <c r="G2" s="367"/>
      <c r="H2" s="368"/>
      <c r="I2" s="142"/>
      <c r="J2" s="366" t="s">
        <v>175</v>
      </c>
      <c r="K2" s="367"/>
      <c r="L2" s="367"/>
      <c r="M2" s="367"/>
      <c r="N2" s="367"/>
      <c r="O2" s="367"/>
      <c r="P2" s="368"/>
    </row>
    <row r="3" spans="1:17" ht="17.25">
      <c r="B3" s="369" t="s">
        <v>279</v>
      </c>
      <c r="C3" s="370"/>
      <c r="D3" s="371"/>
      <c r="E3" s="112">
        <v>112</v>
      </c>
      <c r="F3" s="113">
        <v>104</v>
      </c>
      <c r="G3" s="113">
        <v>89</v>
      </c>
      <c r="H3" s="114">
        <f t="shared" ref="H3:H8" si="0">SUM(E3:G3)</f>
        <v>305</v>
      </c>
      <c r="J3" s="369" t="s">
        <v>171</v>
      </c>
      <c r="K3" s="370"/>
      <c r="L3" s="371"/>
      <c r="M3" s="112">
        <v>147</v>
      </c>
      <c r="N3" s="113">
        <v>120</v>
      </c>
      <c r="O3" s="113">
        <v>127</v>
      </c>
      <c r="P3" s="114">
        <f t="shared" ref="P3:P8" si="1">SUM(M3:O3)</f>
        <v>394</v>
      </c>
    </row>
    <row r="4" spans="1:17" ht="17.25">
      <c r="B4" s="359" t="s">
        <v>277</v>
      </c>
      <c r="C4" s="360"/>
      <c r="D4" s="361"/>
      <c r="E4" s="115">
        <v>109</v>
      </c>
      <c r="F4" s="116">
        <v>121</v>
      </c>
      <c r="G4" s="116">
        <v>131</v>
      </c>
      <c r="H4" s="117">
        <f t="shared" si="0"/>
        <v>361</v>
      </c>
      <c r="J4" s="359" t="s">
        <v>323</v>
      </c>
      <c r="K4" s="360"/>
      <c r="L4" s="361"/>
      <c r="M4" s="115">
        <v>109</v>
      </c>
      <c r="N4" s="116">
        <v>95</v>
      </c>
      <c r="O4" s="116">
        <v>115</v>
      </c>
      <c r="P4" s="117">
        <f t="shared" si="1"/>
        <v>319</v>
      </c>
    </row>
    <row r="5" spans="1:17" ht="17.25">
      <c r="B5" s="359" t="s">
        <v>280</v>
      </c>
      <c r="C5" s="360"/>
      <c r="D5" s="361"/>
      <c r="E5" s="115">
        <v>104</v>
      </c>
      <c r="F5" s="116">
        <v>109</v>
      </c>
      <c r="G5" s="116">
        <v>103</v>
      </c>
      <c r="H5" s="117">
        <f t="shared" si="0"/>
        <v>316</v>
      </c>
      <c r="J5" s="359" t="s">
        <v>165</v>
      </c>
      <c r="K5" s="360"/>
      <c r="L5" s="361"/>
      <c r="M5" s="115">
        <v>140</v>
      </c>
      <c r="N5" s="116">
        <v>132</v>
      </c>
      <c r="O5" s="116">
        <v>105</v>
      </c>
      <c r="P5" s="117">
        <f t="shared" si="1"/>
        <v>377</v>
      </c>
    </row>
    <row r="6" spans="1:17" ht="17.25">
      <c r="B6" s="359" t="s">
        <v>86</v>
      </c>
      <c r="C6" s="360"/>
      <c r="D6" s="361"/>
      <c r="E6" s="115">
        <v>127</v>
      </c>
      <c r="F6" s="116">
        <v>129</v>
      </c>
      <c r="G6" s="116">
        <v>103</v>
      </c>
      <c r="H6" s="117">
        <f t="shared" si="0"/>
        <v>359</v>
      </c>
      <c r="J6" s="359" t="s">
        <v>80</v>
      </c>
      <c r="K6" s="360"/>
      <c r="L6" s="361"/>
      <c r="M6" s="115">
        <v>142</v>
      </c>
      <c r="N6" s="116">
        <v>130</v>
      </c>
      <c r="O6" s="116">
        <v>101</v>
      </c>
      <c r="P6" s="117">
        <f t="shared" si="1"/>
        <v>373</v>
      </c>
    </row>
    <row r="7" spans="1:17" ht="18" thickBot="1">
      <c r="B7" s="362" t="s">
        <v>276</v>
      </c>
      <c r="C7" s="363"/>
      <c r="D7" s="364"/>
      <c r="E7" s="118">
        <v>110</v>
      </c>
      <c r="F7" s="119">
        <v>97</v>
      </c>
      <c r="G7" s="119">
        <v>105</v>
      </c>
      <c r="H7" s="120">
        <f t="shared" si="0"/>
        <v>312</v>
      </c>
      <c r="J7" s="362" t="s">
        <v>166</v>
      </c>
      <c r="K7" s="363"/>
      <c r="L7" s="364"/>
      <c r="M7" s="118">
        <v>113</v>
      </c>
      <c r="N7" s="119">
        <v>158</v>
      </c>
      <c r="O7" s="119">
        <v>129</v>
      </c>
      <c r="P7" s="120">
        <f t="shared" si="1"/>
        <v>400</v>
      </c>
    </row>
    <row r="8" spans="1:17" ht="19.5" thickBot="1">
      <c r="B8" s="372" t="s">
        <v>43</v>
      </c>
      <c r="C8" s="373"/>
      <c r="D8" s="374"/>
      <c r="E8" s="121">
        <f>SUM(E3:E7)</f>
        <v>562</v>
      </c>
      <c r="F8" s="122">
        <f>SUM(F3:F7)</f>
        <v>560</v>
      </c>
      <c r="G8" s="122">
        <f>SUM(G3:G7)</f>
        <v>531</v>
      </c>
      <c r="H8" s="123">
        <f t="shared" si="0"/>
        <v>1653</v>
      </c>
      <c r="J8" s="372" t="s">
        <v>43</v>
      </c>
      <c r="K8" s="373"/>
      <c r="L8" s="374"/>
      <c r="M8" s="121">
        <f>SUM(M3:M7)</f>
        <v>651</v>
      </c>
      <c r="N8" s="122">
        <f>SUM(N3:N7)</f>
        <v>635</v>
      </c>
      <c r="O8" s="122">
        <f>SUM(O3:O7)</f>
        <v>577</v>
      </c>
      <c r="P8" s="123">
        <f t="shared" si="1"/>
        <v>1863</v>
      </c>
    </row>
    <row r="9" spans="1:17" ht="20.25" thickBot="1">
      <c r="B9" s="375" t="s">
        <v>42</v>
      </c>
      <c r="C9" s="376"/>
      <c r="D9" s="6">
        <f>SUM(E9:H9)</f>
        <v>0</v>
      </c>
      <c r="E9" s="124">
        <f>IF(E8&gt;M8,2,0)+IF(E8&lt;M8,0)+IF(E8=M8,1)</f>
        <v>0</v>
      </c>
      <c r="F9" s="125">
        <f>IF(F8&gt;N8,2,0)+IF(F8&lt;N8,0)+IF(F8=N8,1)</f>
        <v>0</v>
      </c>
      <c r="G9" s="125">
        <f>IF(G8&gt;O8,2,0)+IF(G8&lt;O8,0)+IF(G8=O8,1)</f>
        <v>0</v>
      </c>
      <c r="H9" s="126">
        <f>IF(H8&gt;P8,2,0)+IF(H8&lt;P8,0)+IF(H8=P8,1)</f>
        <v>0</v>
      </c>
      <c r="J9" s="375" t="s">
        <v>42</v>
      </c>
      <c r="K9" s="376"/>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77" t="s">
        <v>228</v>
      </c>
      <c r="C11" s="378"/>
      <c r="D11" s="378"/>
      <c r="E11" s="378"/>
      <c r="F11" s="378"/>
      <c r="G11" s="378"/>
      <c r="H11" s="379"/>
      <c r="I11" s="142"/>
      <c r="J11" s="377" t="s">
        <v>163</v>
      </c>
      <c r="K11" s="378"/>
      <c r="L11" s="378"/>
      <c r="M11" s="378"/>
      <c r="N11" s="378"/>
      <c r="O11" s="378"/>
      <c r="P11" s="379"/>
    </row>
    <row r="12" spans="1:17" ht="17.25">
      <c r="B12" s="369" t="s">
        <v>249</v>
      </c>
      <c r="C12" s="370"/>
      <c r="D12" s="371"/>
      <c r="E12" s="112">
        <v>104</v>
      </c>
      <c r="F12" s="113">
        <v>94</v>
      </c>
      <c r="G12" s="113">
        <v>93</v>
      </c>
      <c r="H12" s="114">
        <f t="shared" ref="H12:H17" si="2">SUM(E12:G12)</f>
        <v>291</v>
      </c>
      <c r="J12" s="369" t="s">
        <v>267</v>
      </c>
      <c r="K12" s="370"/>
      <c r="L12" s="371"/>
      <c r="M12" s="112">
        <v>93</v>
      </c>
      <c r="N12" s="113">
        <v>89</v>
      </c>
      <c r="O12" s="113">
        <v>91</v>
      </c>
      <c r="P12" s="114">
        <f t="shared" ref="P12:P17" si="3">SUM(M12:O12)</f>
        <v>273</v>
      </c>
    </row>
    <row r="13" spans="1:17" ht="17.25">
      <c r="B13" s="359" t="s">
        <v>345</v>
      </c>
      <c r="C13" s="360"/>
      <c r="D13" s="361"/>
      <c r="E13" s="115">
        <v>110</v>
      </c>
      <c r="F13" s="116">
        <v>95</v>
      </c>
      <c r="G13" s="116">
        <v>132</v>
      </c>
      <c r="H13" s="117">
        <f t="shared" si="2"/>
        <v>337</v>
      </c>
      <c r="J13" s="359" t="s">
        <v>156</v>
      </c>
      <c r="K13" s="360"/>
      <c r="L13" s="361"/>
      <c r="M13" s="115">
        <v>131</v>
      </c>
      <c r="N13" s="116">
        <v>111</v>
      </c>
      <c r="O13" s="116">
        <v>113</v>
      </c>
      <c r="P13" s="117">
        <f t="shared" si="3"/>
        <v>355</v>
      </c>
    </row>
    <row r="14" spans="1:17" ht="17.25">
      <c r="B14" s="359" t="s">
        <v>250</v>
      </c>
      <c r="C14" s="360"/>
      <c r="D14" s="361"/>
      <c r="E14" s="115">
        <v>112</v>
      </c>
      <c r="F14" s="116">
        <v>115</v>
      </c>
      <c r="G14" s="116">
        <v>90</v>
      </c>
      <c r="H14" s="117">
        <f t="shared" si="2"/>
        <v>317</v>
      </c>
      <c r="J14" s="359" t="s">
        <v>268</v>
      </c>
      <c r="K14" s="360"/>
      <c r="L14" s="361"/>
      <c r="M14" s="115">
        <v>116</v>
      </c>
      <c r="N14" s="116">
        <v>104</v>
      </c>
      <c r="O14" s="116">
        <v>112</v>
      </c>
      <c r="P14" s="117">
        <f t="shared" si="3"/>
        <v>332</v>
      </c>
    </row>
    <row r="15" spans="1:17" ht="17.25">
      <c r="B15" s="359" t="s">
        <v>248</v>
      </c>
      <c r="C15" s="360"/>
      <c r="D15" s="361"/>
      <c r="E15" s="115">
        <v>102</v>
      </c>
      <c r="F15" s="116">
        <v>120</v>
      </c>
      <c r="G15" s="116">
        <v>129</v>
      </c>
      <c r="H15" s="117">
        <f t="shared" si="2"/>
        <v>351</v>
      </c>
      <c r="J15" s="359" t="s">
        <v>269</v>
      </c>
      <c r="K15" s="360"/>
      <c r="L15" s="361"/>
      <c r="M15" s="115">
        <v>130</v>
      </c>
      <c r="N15" s="116">
        <v>108</v>
      </c>
      <c r="O15" s="116">
        <v>122</v>
      </c>
      <c r="P15" s="117">
        <f t="shared" si="3"/>
        <v>360</v>
      </c>
    </row>
    <row r="16" spans="1:17" ht="18" thickBot="1">
      <c r="B16" s="362" t="s">
        <v>324</v>
      </c>
      <c r="C16" s="363"/>
      <c r="D16" s="364"/>
      <c r="E16" s="118">
        <v>133</v>
      </c>
      <c r="F16" s="119">
        <v>108</v>
      </c>
      <c r="G16" s="119">
        <v>94</v>
      </c>
      <c r="H16" s="120">
        <f t="shared" si="2"/>
        <v>335</v>
      </c>
      <c r="J16" s="362" t="s">
        <v>270</v>
      </c>
      <c r="K16" s="363"/>
      <c r="L16" s="364"/>
      <c r="M16" s="118">
        <v>140</v>
      </c>
      <c r="N16" s="119">
        <v>157</v>
      </c>
      <c r="O16" s="119">
        <v>109</v>
      </c>
      <c r="P16" s="120">
        <f t="shared" si="3"/>
        <v>406</v>
      </c>
    </row>
    <row r="17" spans="2:16" ht="19.5" thickBot="1">
      <c r="B17" s="372" t="s">
        <v>43</v>
      </c>
      <c r="C17" s="373"/>
      <c r="D17" s="374"/>
      <c r="E17" s="121">
        <f>SUM(E12:E16)</f>
        <v>561</v>
      </c>
      <c r="F17" s="122">
        <f>SUM(F12:F16)</f>
        <v>532</v>
      </c>
      <c r="G17" s="122">
        <f>SUM(G12:G16)</f>
        <v>538</v>
      </c>
      <c r="H17" s="123">
        <f t="shared" si="2"/>
        <v>1631</v>
      </c>
      <c r="J17" s="372" t="s">
        <v>43</v>
      </c>
      <c r="K17" s="373"/>
      <c r="L17" s="374"/>
      <c r="M17" s="121">
        <f>SUM(M12:M16)</f>
        <v>610</v>
      </c>
      <c r="N17" s="122">
        <f>SUM(N12:N16)</f>
        <v>569</v>
      </c>
      <c r="O17" s="122">
        <f>SUM(O12:O16)</f>
        <v>547</v>
      </c>
      <c r="P17" s="123">
        <f t="shared" si="3"/>
        <v>1726</v>
      </c>
    </row>
    <row r="18" spans="2:16" ht="20.25" thickBot="1">
      <c r="B18" s="375" t="s">
        <v>42</v>
      </c>
      <c r="C18" s="376"/>
      <c r="D18" s="6">
        <f>SUM(E18:H18)</f>
        <v>0</v>
      </c>
      <c r="E18" s="124">
        <f>IF(E17&gt;M17,2,0)+IF(E17&lt;M17,0)+IF(E17=M17,1)</f>
        <v>0</v>
      </c>
      <c r="F18" s="125">
        <f>IF(F17&gt;N17,2,0)+IF(F17&lt;N17,0)+IF(F17=N17,1)</f>
        <v>0</v>
      </c>
      <c r="G18" s="125">
        <f>IF(G17&gt;O17,2,0)+IF(G17&lt;O17,0)+IF(G17=O17,1)</f>
        <v>0</v>
      </c>
      <c r="H18" s="126">
        <f>IF(H17&gt;P17,2,0)+IF(H17&lt;P17,0)+IF(H17=P17,1)</f>
        <v>0</v>
      </c>
      <c r="J18" s="375" t="s">
        <v>42</v>
      </c>
      <c r="K18" s="376"/>
      <c r="L18" s="6">
        <f>SUM(M18:P18)</f>
        <v>8</v>
      </c>
      <c r="M18" s="124">
        <f>IF(M17&gt;E17,2,0)+IF(M17&lt;E17,0)+IF(M17=E17,1)</f>
        <v>2</v>
      </c>
      <c r="N18" s="125">
        <f>IF(N17&gt;F17,2,0)+IF(N17&lt;F17,0)+IF(N17=F17,1)</f>
        <v>2</v>
      </c>
      <c r="O18" s="125">
        <f>IF(O17&gt;G17,2,0)+IF(O17&lt;G17,0)+IF(O17=G17,1)</f>
        <v>2</v>
      </c>
      <c r="P18" s="126">
        <f>IF(P17&gt;H17,2,0)+IF(P17&lt;H17,0)+IF(P17=H17,1)</f>
        <v>2</v>
      </c>
    </row>
    <row r="19" spans="2:16" ht="15.75" thickBot="1"/>
    <row r="20" spans="2:16" ht="30.75" thickBot="1">
      <c r="B20" s="366" t="s">
        <v>142</v>
      </c>
      <c r="C20" s="367"/>
      <c r="D20" s="367"/>
      <c r="E20" s="367"/>
      <c r="F20" s="367"/>
      <c r="G20" s="367"/>
      <c r="H20" s="368"/>
      <c r="I20" s="142"/>
      <c r="J20" s="366" t="s">
        <v>155</v>
      </c>
      <c r="K20" s="367"/>
      <c r="L20" s="367"/>
      <c r="M20" s="367"/>
      <c r="N20" s="367"/>
      <c r="O20" s="367"/>
      <c r="P20" s="368"/>
    </row>
    <row r="21" spans="2:16" ht="17.25">
      <c r="B21" s="369" t="s">
        <v>346</v>
      </c>
      <c r="C21" s="370"/>
      <c r="D21" s="371"/>
      <c r="E21" s="112">
        <v>122</v>
      </c>
      <c r="F21" s="113">
        <v>109</v>
      </c>
      <c r="G21" s="113">
        <v>149</v>
      </c>
      <c r="H21" s="114">
        <f t="shared" ref="H21:H26" si="4">SUM(E21:G21)</f>
        <v>380</v>
      </c>
      <c r="J21" s="369" t="s">
        <v>247</v>
      </c>
      <c r="K21" s="370"/>
      <c r="L21" s="371"/>
      <c r="M21" s="112">
        <v>118</v>
      </c>
      <c r="N21" s="113">
        <v>104</v>
      </c>
      <c r="O21" s="113">
        <v>101</v>
      </c>
      <c r="P21" s="114">
        <f t="shared" ref="P21:P26" si="5">SUM(M21:O21)</f>
        <v>323</v>
      </c>
    </row>
    <row r="22" spans="2:16" ht="17.25">
      <c r="B22" s="359" t="s">
        <v>74</v>
      </c>
      <c r="C22" s="360"/>
      <c r="D22" s="361"/>
      <c r="E22" s="115">
        <v>108</v>
      </c>
      <c r="F22" s="116">
        <v>121</v>
      </c>
      <c r="G22" s="116">
        <v>101</v>
      </c>
      <c r="H22" s="117">
        <f t="shared" si="4"/>
        <v>330</v>
      </c>
      <c r="J22" s="359" t="s">
        <v>245</v>
      </c>
      <c r="K22" s="360"/>
      <c r="L22" s="361"/>
      <c r="M22" s="115">
        <v>109</v>
      </c>
      <c r="N22" s="116">
        <v>97</v>
      </c>
      <c r="O22" s="116">
        <v>93</v>
      </c>
      <c r="P22" s="117">
        <f t="shared" si="5"/>
        <v>299</v>
      </c>
    </row>
    <row r="23" spans="2:16" ht="17.25">
      <c r="B23" s="359" t="s">
        <v>282</v>
      </c>
      <c r="C23" s="360"/>
      <c r="D23" s="361"/>
      <c r="E23" s="115">
        <v>107</v>
      </c>
      <c r="F23" s="116">
        <v>107</v>
      </c>
      <c r="G23" s="116">
        <v>131</v>
      </c>
      <c r="H23" s="117">
        <f t="shared" si="4"/>
        <v>345</v>
      </c>
      <c r="J23" s="359" t="s">
        <v>246</v>
      </c>
      <c r="K23" s="360"/>
      <c r="L23" s="361"/>
      <c r="M23" s="115">
        <v>114</v>
      </c>
      <c r="N23" s="116">
        <v>115</v>
      </c>
      <c r="O23" s="116">
        <v>125</v>
      </c>
      <c r="P23" s="117">
        <f t="shared" si="5"/>
        <v>354</v>
      </c>
    </row>
    <row r="24" spans="2:16" ht="17.25">
      <c r="B24" s="359" t="s">
        <v>284</v>
      </c>
      <c r="C24" s="360"/>
      <c r="D24" s="361"/>
      <c r="E24" s="115">
        <v>109</v>
      </c>
      <c r="F24" s="116">
        <v>112</v>
      </c>
      <c r="G24" s="116">
        <v>112</v>
      </c>
      <c r="H24" s="117">
        <f t="shared" si="4"/>
        <v>333</v>
      </c>
      <c r="J24" s="359" t="s">
        <v>244</v>
      </c>
      <c r="K24" s="360"/>
      <c r="L24" s="361"/>
      <c r="M24" s="115">
        <v>112</v>
      </c>
      <c r="N24" s="116">
        <v>117</v>
      </c>
      <c r="O24" s="116">
        <v>110</v>
      </c>
      <c r="P24" s="117">
        <f t="shared" si="5"/>
        <v>339</v>
      </c>
    </row>
    <row r="25" spans="2:16" ht="18" thickBot="1">
      <c r="B25" s="362" t="s">
        <v>283</v>
      </c>
      <c r="C25" s="363"/>
      <c r="D25" s="364"/>
      <c r="E25" s="118">
        <v>85</v>
      </c>
      <c r="F25" s="119">
        <v>106</v>
      </c>
      <c r="G25" s="119">
        <v>77</v>
      </c>
      <c r="H25" s="120">
        <f t="shared" si="4"/>
        <v>268</v>
      </c>
      <c r="J25" s="362" t="s">
        <v>83</v>
      </c>
      <c r="K25" s="363"/>
      <c r="L25" s="364"/>
      <c r="M25" s="118">
        <v>107</v>
      </c>
      <c r="N25" s="119">
        <v>107</v>
      </c>
      <c r="O25" s="119">
        <v>103</v>
      </c>
      <c r="P25" s="120">
        <f t="shared" si="5"/>
        <v>317</v>
      </c>
    </row>
    <row r="26" spans="2:16" ht="19.5" thickBot="1">
      <c r="B26" s="372" t="s">
        <v>43</v>
      </c>
      <c r="C26" s="373"/>
      <c r="D26" s="374"/>
      <c r="E26" s="121">
        <f>SUM(E21:E25)</f>
        <v>531</v>
      </c>
      <c r="F26" s="122">
        <f>SUM(F21:F25)</f>
        <v>555</v>
      </c>
      <c r="G26" s="122">
        <f>SUM(G21:G25)</f>
        <v>570</v>
      </c>
      <c r="H26" s="123">
        <f t="shared" si="4"/>
        <v>1656</v>
      </c>
      <c r="J26" s="372" t="s">
        <v>43</v>
      </c>
      <c r="K26" s="373"/>
      <c r="L26" s="374"/>
      <c r="M26" s="121">
        <f>SUM(M21:M25)</f>
        <v>560</v>
      </c>
      <c r="N26" s="122">
        <f>SUM(N21:N25)</f>
        <v>540</v>
      </c>
      <c r="O26" s="122">
        <f>SUM(O21:O25)</f>
        <v>532</v>
      </c>
      <c r="P26" s="123">
        <f t="shared" si="5"/>
        <v>1632</v>
      </c>
    </row>
    <row r="27" spans="2:16" ht="20.25" thickBot="1">
      <c r="B27" s="375" t="s">
        <v>42</v>
      </c>
      <c r="C27" s="376"/>
      <c r="D27" s="6">
        <f>SUM(E27:H27)</f>
        <v>6</v>
      </c>
      <c r="E27" s="124">
        <f>IF(E26&gt;M26,2,0)+IF(E26&lt;M26,0)+IF(E26=M26,1)</f>
        <v>0</v>
      </c>
      <c r="F27" s="125">
        <f>IF(F26&gt;N26,2,0)+IF(F26&lt;N26,0)+IF(F26=N26,1)</f>
        <v>2</v>
      </c>
      <c r="G27" s="125">
        <f>IF(G26&gt;O26,2,0)+IF(G26&lt;O26,0)+IF(G26=O26,1)</f>
        <v>2</v>
      </c>
      <c r="H27" s="126">
        <f>IF(H26&gt;P26,2,0)+IF(H26&lt;P26,0)+IF(H26=P26,1)</f>
        <v>2</v>
      </c>
      <c r="J27" s="375" t="s">
        <v>42</v>
      </c>
      <c r="K27" s="376"/>
      <c r="L27" s="6">
        <f>SUM(M27:P27)</f>
        <v>2</v>
      </c>
      <c r="M27" s="124">
        <f>IF(M26&gt;E26,2,0)+IF(M26&lt;E26,0)+IF(M26=E26,1)</f>
        <v>2</v>
      </c>
      <c r="N27" s="125">
        <f>IF(N26&gt;F26,2,0)+IF(N26&lt;F26,0)+IF(N26=F26,1)</f>
        <v>0</v>
      </c>
      <c r="O27" s="125">
        <f>IF(O26&gt;G26,2,0)+IF(O26&lt;G26,0)+IF(O26=G26,1)</f>
        <v>0</v>
      </c>
      <c r="P27" s="126">
        <f>IF(P26&gt;H26,2,0)+IF(P26&lt;H26,0)+IF(P26=H26,1)</f>
        <v>0</v>
      </c>
    </row>
    <row r="28" spans="2:16" ht="15.75" thickBot="1"/>
    <row r="29" spans="2:16" ht="30.75" thickBot="1">
      <c r="B29" s="377" t="s">
        <v>97</v>
      </c>
      <c r="C29" s="378"/>
      <c r="D29" s="378"/>
      <c r="E29" s="378"/>
      <c r="F29" s="378"/>
      <c r="G29" s="378"/>
      <c r="H29" s="379"/>
      <c r="I29" s="142"/>
      <c r="J29" s="377" t="s">
        <v>96</v>
      </c>
      <c r="K29" s="378"/>
      <c r="L29" s="378"/>
      <c r="M29" s="378"/>
      <c r="N29" s="378"/>
      <c r="O29" s="378"/>
      <c r="P29" s="379"/>
    </row>
    <row r="30" spans="2:16" ht="17.25">
      <c r="B30" s="369" t="s">
        <v>288</v>
      </c>
      <c r="C30" s="370"/>
      <c r="D30" s="371"/>
      <c r="E30" s="112">
        <v>101</v>
      </c>
      <c r="F30" s="113">
        <v>98</v>
      </c>
      <c r="G30" s="113">
        <v>86</v>
      </c>
      <c r="H30" s="114">
        <f t="shared" ref="H30:H35" si="6">SUM(E30:G30)</f>
        <v>285</v>
      </c>
      <c r="J30" s="369" t="s">
        <v>265</v>
      </c>
      <c r="K30" s="370"/>
      <c r="L30" s="371"/>
      <c r="M30" s="112">
        <v>118</v>
      </c>
      <c r="N30" s="113">
        <v>118</v>
      </c>
      <c r="O30" s="113">
        <v>99</v>
      </c>
      <c r="P30" s="114">
        <f t="shared" ref="P30:P35" si="7">SUM(M30:O30)</f>
        <v>335</v>
      </c>
    </row>
    <row r="31" spans="2:16" ht="17.25">
      <c r="B31" s="359" t="s">
        <v>77</v>
      </c>
      <c r="C31" s="360"/>
      <c r="D31" s="361"/>
      <c r="E31" s="115">
        <v>104</v>
      </c>
      <c r="F31" s="116">
        <v>81</v>
      </c>
      <c r="G31" s="116">
        <v>87</v>
      </c>
      <c r="H31" s="117">
        <f t="shared" si="6"/>
        <v>272</v>
      </c>
      <c r="J31" s="359" t="s">
        <v>154</v>
      </c>
      <c r="K31" s="360"/>
      <c r="L31" s="361"/>
      <c r="M31" s="115">
        <v>127</v>
      </c>
      <c r="N31" s="116">
        <v>103</v>
      </c>
      <c r="O31" s="116">
        <v>113</v>
      </c>
      <c r="P31" s="117">
        <f t="shared" si="7"/>
        <v>343</v>
      </c>
    </row>
    <row r="32" spans="2:16" ht="17.25">
      <c r="B32" s="359" t="s">
        <v>287</v>
      </c>
      <c r="C32" s="360"/>
      <c r="D32" s="361"/>
      <c r="E32" s="115">
        <v>97</v>
      </c>
      <c r="F32" s="116">
        <v>101</v>
      </c>
      <c r="G32" s="116">
        <v>125</v>
      </c>
      <c r="H32" s="117">
        <f t="shared" si="6"/>
        <v>323</v>
      </c>
      <c r="J32" s="359" t="s">
        <v>261</v>
      </c>
      <c r="K32" s="360"/>
      <c r="L32" s="361"/>
      <c r="M32" s="115">
        <v>108</v>
      </c>
      <c r="N32" s="116">
        <v>119</v>
      </c>
      <c r="O32" s="116">
        <v>113</v>
      </c>
      <c r="P32" s="117">
        <f t="shared" si="7"/>
        <v>340</v>
      </c>
    </row>
    <row r="33" spans="2:16" ht="17.25">
      <c r="B33" s="359" t="s">
        <v>289</v>
      </c>
      <c r="C33" s="360"/>
      <c r="D33" s="361"/>
      <c r="E33" s="115">
        <v>121</v>
      </c>
      <c r="F33" s="116">
        <v>118</v>
      </c>
      <c r="G33" s="116">
        <v>112</v>
      </c>
      <c r="H33" s="117">
        <f t="shared" si="6"/>
        <v>351</v>
      </c>
      <c r="J33" s="359" t="s">
        <v>264</v>
      </c>
      <c r="K33" s="360"/>
      <c r="L33" s="361"/>
      <c r="M33" s="115">
        <v>116</v>
      </c>
      <c r="N33" s="116">
        <v>118</v>
      </c>
      <c r="O33" s="116">
        <v>106</v>
      </c>
      <c r="P33" s="117">
        <f t="shared" si="7"/>
        <v>340</v>
      </c>
    </row>
    <row r="34" spans="2:16" ht="18" thickBot="1">
      <c r="B34" s="362" t="s">
        <v>285</v>
      </c>
      <c r="C34" s="363"/>
      <c r="D34" s="364"/>
      <c r="E34" s="118">
        <v>119</v>
      </c>
      <c r="F34" s="119">
        <v>97</v>
      </c>
      <c r="G34" s="119">
        <v>112</v>
      </c>
      <c r="H34" s="120">
        <f t="shared" si="6"/>
        <v>328</v>
      </c>
      <c r="J34" s="362" t="s">
        <v>263</v>
      </c>
      <c r="K34" s="363"/>
      <c r="L34" s="364"/>
      <c r="M34" s="118">
        <v>102</v>
      </c>
      <c r="N34" s="119">
        <v>114</v>
      </c>
      <c r="O34" s="119">
        <v>93</v>
      </c>
      <c r="P34" s="120">
        <f t="shared" si="7"/>
        <v>309</v>
      </c>
    </row>
    <row r="35" spans="2:16" ht="19.5" thickBot="1">
      <c r="B35" s="372" t="s">
        <v>43</v>
      </c>
      <c r="C35" s="373"/>
      <c r="D35" s="374"/>
      <c r="E35" s="121">
        <f>SUM(E30:E34)</f>
        <v>542</v>
      </c>
      <c r="F35" s="122">
        <f>SUM(F30:F34)</f>
        <v>495</v>
      </c>
      <c r="G35" s="122">
        <f>SUM(G30:G34)</f>
        <v>522</v>
      </c>
      <c r="H35" s="123">
        <f t="shared" si="6"/>
        <v>1559</v>
      </c>
      <c r="J35" s="372" t="s">
        <v>43</v>
      </c>
      <c r="K35" s="373"/>
      <c r="L35" s="374"/>
      <c r="M35" s="121">
        <f>SUM(M30:M34)</f>
        <v>571</v>
      </c>
      <c r="N35" s="122">
        <f>SUM(N30:N34)</f>
        <v>572</v>
      </c>
      <c r="O35" s="122">
        <f>SUM(O30:O34)</f>
        <v>524</v>
      </c>
      <c r="P35" s="123">
        <f t="shared" si="7"/>
        <v>1667</v>
      </c>
    </row>
    <row r="36" spans="2:16" ht="20.25" thickBot="1">
      <c r="B36" s="375" t="s">
        <v>42</v>
      </c>
      <c r="C36" s="376"/>
      <c r="D36" s="6">
        <f>SUM(E36:H36)</f>
        <v>0</v>
      </c>
      <c r="E36" s="124">
        <f>IF(E35&gt;M35,2,0)+IF(E35&lt;M35,0)+IF(E35=M35,1)</f>
        <v>0</v>
      </c>
      <c r="F36" s="125">
        <f>IF(F35&gt;N35,2,0)+IF(F35&lt;N35,0)+IF(F35=N35,1)</f>
        <v>0</v>
      </c>
      <c r="G36" s="125">
        <f>IF(G35&gt;O35,2,0)+IF(G35&lt;O35,0)+IF(G35=O35,1)</f>
        <v>0</v>
      </c>
      <c r="H36" s="126">
        <f>IF(H35&gt;P35,2,0)+IF(H35&lt;P35,0)+IF(H35=P35,1)</f>
        <v>0</v>
      </c>
      <c r="J36" s="375" t="s">
        <v>42</v>
      </c>
      <c r="K36" s="376"/>
      <c r="L36" s="6">
        <f>SUM(M36:P36)</f>
        <v>8</v>
      </c>
      <c r="M36" s="124">
        <f>IF(M35&gt;E35,2,0)+IF(M35&lt;E35,0)+IF(M35=E35,1)</f>
        <v>2</v>
      </c>
      <c r="N36" s="125">
        <f>IF(N35&gt;F35,2,0)+IF(N35&lt;F35,0)+IF(N35=F35,1)</f>
        <v>2</v>
      </c>
      <c r="O36" s="125">
        <f>IF(O35&gt;G35,2,0)+IF(O35&lt;G35,0)+IF(O35=G35,1)</f>
        <v>2</v>
      </c>
      <c r="P36" s="126">
        <f>IF(P35&gt;H35,2,0)+IF(P35&lt;H35,0)+IF(P35=H35,1)</f>
        <v>2</v>
      </c>
    </row>
    <row r="37" spans="2:16" ht="15.75" thickBot="1"/>
    <row r="38" spans="2:16" ht="30.75" thickBot="1">
      <c r="B38" s="366" t="s">
        <v>2</v>
      </c>
      <c r="C38" s="367"/>
      <c r="D38" s="367"/>
      <c r="E38" s="367"/>
      <c r="F38" s="367"/>
      <c r="G38" s="367"/>
      <c r="H38" s="368"/>
      <c r="I38" s="142"/>
      <c r="J38" s="366" t="s">
        <v>95</v>
      </c>
      <c r="K38" s="367"/>
      <c r="L38" s="367"/>
      <c r="M38" s="367"/>
      <c r="N38" s="367"/>
      <c r="O38" s="367"/>
      <c r="P38" s="368"/>
    </row>
    <row r="39" spans="2:16" ht="17.25">
      <c r="B39" s="369" t="s">
        <v>271</v>
      </c>
      <c r="C39" s="370"/>
      <c r="D39" s="371"/>
      <c r="E39" s="112">
        <v>119</v>
      </c>
      <c r="F39" s="113">
        <v>131</v>
      </c>
      <c r="G39" s="113">
        <v>111</v>
      </c>
      <c r="H39" s="114">
        <f t="shared" ref="H39:H44" si="8">SUM(E39:G39)</f>
        <v>361</v>
      </c>
      <c r="J39" s="369" t="s">
        <v>229</v>
      </c>
      <c r="K39" s="370"/>
      <c r="L39" s="371"/>
      <c r="M39" s="112">
        <v>154</v>
      </c>
      <c r="N39" s="113">
        <v>128</v>
      </c>
      <c r="O39" s="113">
        <v>120</v>
      </c>
      <c r="P39" s="114">
        <f t="shared" ref="P39:P44" si="9">SUM(M39:O39)</f>
        <v>402</v>
      </c>
    </row>
    <row r="40" spans="2:16" ht="17.25">
      <c r="B40" s="359" t="s">
        <v>275</v>
      </c>
      <c r="C40" s="360"/>
      <c r="D40" s="361"/>
      <c r="E40" s="115">
        <v>130</v>
      </c>
      <c r="F40" s="116">
        <v>109</v>
      </c>
      <c r="G40" s="116">
        <v>117</v>
      </c>
      <c r="H40" s="117">
        <f t="shared" si="8"/>
        <v>356</v>
      </c>
      <c r="J40" s="359" t="s">
        <v>170</v>
      </c>
      <c r="K40" s="360"/>
      <c r="L40" s="361"/>
      <c r="M40" s="115">
        <v>105</v>
      </c>
      <c r="N40" s="116">
        <v>111</v>
      </c>
      <c r="O40" s="116">
        <v>119</v>
      </c>
      <c r="P40" s="117">
        <f t="shared" si="9"/>
        <v>335</v>
      </c>
    </row>
    <row r="41" spans="2:16" ht="17.25">
      <c r="B41" s="359" t="s">
        <v>274</v>
      </c>
      <c r="C41" s="360"/>
      <c r="D41" s="361"/>
      <c r="E41" s="115">
        <v>123</v>
      </c>
      <c r="F41" s="116">
        <v>106</v>
      </c>
      <c r="G41" s="116">
        <v>97</v>
      </c>
      <c r="H41" s="117">
        <f t="shared" si="8"/>
        <v>326</v>
      </c>
      <c r="J41" s="359" t="s">
        <v>157</v>
      </c>
      <c r="K41" s="360"/>
      <c r="L41" s="361"/>
      <c r="M41" s="115">
        <v>128</v>
      </c>
      <c r="N41" s="116">
        <v>110</v>
      </c>
      <c r="O41" s="116">
        <v>138</v>
      </c>
      <c r="P41" s="117">
        <f t="shared" si="9"/>
        <v>376</v>
      </c>
    </row>
    <row r="42" spans="2:16" ht="17.25">
      <c r="B42" s="359" t="s">
        <v>347</v>
      </c>
      <c r="C42" s="360"/>
      <c r="D42" s="361"/>
      <c r="E42" s="115">
        <v>91</v>
      </c>
      <c r="F42" s="116">
        <v>113</v>
      </c>
      <c r="G42" s="116">
        <v>148</v>
      </c>
      <c r="H42" s="117">
        <f t="shared" si="8"/>
        <v>352</v>
      </c>
      <c r="J42" s="359" t="s">
        <v>158</v>
      </c>
      <c r="K42" s="360"/>
      <c r="L42" s="361"/>
      <c r="M42" s="115">
        <v>104</v>
      </c>
      <c r="N42" s="116">
        <v>109</v>
      </c>
      <c r="O42" s="116">
        <v>109</v>
      </c>
      <c r="P42" s="117">
        <f t="shared" si="9"/>
        <v>322</v>
      </c>
    </row>
    <row r="43" spans="2:16" ht="18" thickBot="1">
      <c r="B43" s="362" t="s">
        <v>273</v>
      </c>
      <c r="C43" s="363"/>
      <c r="D43" s="364"/>
      <c r="E43" s="118">
        <v>98</v>
      </c>
      <c r="F43" s="119">
        <v>130</v>
      </c>
      <c r="G43" s="119">
        <v>123</v>
      </c>
      <c r="H43" s="120">
        <f t="shared" si="8"/>
        <v>351</v>
      </c>
      <c r="J43" s="362" t="s">
        <v>64</v>
      </c>
      <c r="K43" s="363"/>
      <c r="L43" s="364"/>
      <c r="M43" s="118">
        <v>132</v>
      </c>
      <c r="N43" s="119">
        <v>134</v>
      </c>
      <c r="O43" s="119">
        <v>113</v>
      </c>
      <c r="P43" s="120">
        <f t="shared" si="9"/>
        <v>379</v>
      </c>
    </row>
    <row r="44" spans="2:16" ht="19.5" thickBot="1">
      <c r="B44" s="372" t="s">
        <v>43</v>
      </c>
      <c r="C44" s="373"/>
      <c r="D44" s="374"/>
      <c r="E44" s="121">
        <f>SUM(E39:E43)</f>
        <v>561</v>
      </c>
      <c r="F44" s="122">
        <f>SUM(F39:F43)</f>
        <v>589</v>
      </c>
      <c r="G44" s="122">
        <f>SUM(G39:G43)</f>
        <v>596</v>
      </c>
      <c r="H44" s="123">
        <f t="shared" si="8"/>
        <v>1746</v>
      </c>
      <c r="J44" s="372" t="s">
        <v>43</v>
      </c>
      <c r="K44" s="373"/>
      <c r="L44" s="374"/>
      <c r="M44" s="121">
        <f>SUM(M39:M43)</f>
        <v>623</v>
      </c>
      <c r="N44" s="122">
        <f>SUM(N39:N43)</f>
        <v>592</v>
      </c>
      <c r="O44" s="122">
        <f>SUM(O39:O43)</f>
        <v>599</v>
      </c>
      <c r="P44" s="123">
        <f t="shared" si="9"/>
        <v>1814</v>
      </c>
    </row>
    <row r="45" spans="2:16" ht="20.25" thickBot="1">
      <c r="B45" s="375" t="s">
        <v>42</v>
      </c>
      <c r="C45" s="376"/>
      <c r="D45" s="6">
        <f>SUM(E45:H45)</f>
        <v>0</v>
      </c>
      <c r="E45" s="124">
        <f>IF(E44&gt;M44,2,0)+IF(E44&lt;M44,0)+IF(E44=M44,1)</f>
        <v>0</v>
      </c>
      <c r="F45" s="125">
        <f>IF(F44&gt;N44,2,0)+IF(F44&lt;N44,0)+IF(F44=N44,1)</f>
        <v>0</v>
      </c>
      <c r="G45" s="125">
        <f>IF(G44&gt;O44,2,0)+IF(G44&lt;O44,0)+IF(G44=O44,1)</f>
        <v>0</v>
      </c>
      <c r="H45" s="126">
        <f>IF(H44&gt;P44,2,0)+IF(H44&lt;P44,0)+IF(H44=P44,1)</f>
        <v>0</v>
      </c>
      <c r="J45" s="375" t="s">
        <v>42</v>
      </c>
      <c r="K45" s="376"/>
      <c r="L45" s="6">
        <f>SUM(M45:P45)</f>
        <v>8</v>
      </c>
      <c r="M45" s="124">
        <f>IF(M44&gt;E44,2,0)+IF(M44&lt;E44,0)+IF(M44=E44,1)</f>
        <v>2</v>
      </c>
      <c r="N45" s="125">
        <f>IF(N44&gt;F44,2,0)+IF(N44&lt;F44,0)+IF(N44=F44,1)</f>
        <v>2</v>
      </c>
      <c r="O45" s="125">
        <f>IF(O44&gt;G44,2,0)+IF(O44&lt;G44,0)+IF(O44=G44,1)</f>
        <v>2</v>
      </c>
      <c r="P45" s="126">
        <f>IF(P44&gt;H44,2,0)+IF(P44&lt;H44,0)+IF(P44=H44,1)</f>
        <v>2</v>
      </c>
    </row>
    <row r="46" spans="2:16" ht="15.75" thickBot="1"/>
    <row r="47" spans="2:16" ht="30.75" thickBot="1">
      <c r="B47" s="377" t="s">
        <v>1</v>
      </c>
      <c r="C47" s="378"/>
      <c r="D47" s="378"/>
      <c r="E47" s="378"/>
      <c r="F47" s="378"/>
      <c r="G47" s="378"/>
      <c r="H47" s="379"/>
      <c r="I47" s="142"/>
      <c r="J47" s="377" t="s">
        <v>176</v>
      </c>
      <c r="K47" s="378"/>
      <c r="L47" s="378"/>
      <c r="M47" s="378"/>
      <c r="N47" s="378"/>
      <c r="O47" s="378"/>
      <c r="P47" s="379"/>
    </row>
    <row r="48" spans="2:16" ht="17.25">
      <c r="B48" s="369" t="s">
        <v>220</v>
      </c>
      <c r="C48" s="370"/>
      <c r="D48" s="371"/>
      <c r="E48" s="112">
        <v>110</v>
      </c>
      <c r="F48" s="113">
        <v>105</v>
      </c>
      <c r="G48" s="113">
        <v>112</v>
      </c>
      <c r="H48" s="114">
        <f t="shared" ref="H48:H53" si="10">SUM(E48:G48)</f>
        <v>327</v>
      </c>
      <c r="J48" s="369" t="s">
        <v>67</v>
      </c>
      <c r="K48" s="370"/>
      <c r="L48" s="371"/>
      <c r="M48" s="112">
        <v>108</v>
      </c>
      <c r="N48" s="113">
        <v>130</v>
      </c>
      <c r="O48" s="113">
        <v>89</v>
      </c>
      <c r="P48" s="114">
        <f t="shared" ref="P48:P53" si="11">SUM(M48:O48)</f>
        <v>327</v>
      </c>
    </row>
    <row r="49" spans="2:16" ht="17.25">
      <c r="B49" s="359" t="s">
        <v>259</v>
      </c>
      <c r="C49" s="360"/>
      <c r="D49" s="361"/>
      <c r="E49" s="115">
        <v>95</v>
      </c>
      <c r="F49" s="116">
        <v>127</v>
      </c>
      <c r="G49" s="116">
        <v>107</v>
      </c>
      <c r="H49" s="117">
        <f t="shared" si="10"/>
        <v>329</v>
      </c>
      <c r="J49" s="359" t="s">
        <v>299</v>
      </c>
      <c r="K49" s="360"/>
      <c r="L49" s="361"/>
      <c r="M49" s="115">
        <v>94</v>
      </c>
      <c r="N49" s="116">
        <v>113</v>
      </c>
      <c r="O49" s="116">
        <v>127</v>
      </c>
      <c r="P49" s="117">
        <f t="shared" si="11"/>
        <v>334</v>
      </c>
    </row>
    <row r="50" spans="2:16" ht="17.25">
      <c r="B50" s="359" t="s">
        <v>258</v>
      </c>
      <c r="C50" s="360"/>
      <c r="D50" s="361"/>
      <c r="E50" s="115">
        <v>120</v>
      </c>
      <c r="F50" s="116">
        <v>96</v>
      </c>
      <c r="G50" s="116">
        <v>119</v>
      </c>
      <c r="H50" s="117">
        <f t="shared" si="10"/>
        <v>335</v>
      </c>
      <c r="J50" s="359" t="s">
        <v>254</v>
      </c>
      <c r="K50" s="360"/>
      <c r="L50" s="361"/>
      <c r="M50" s="115">
        <v>100</v>
      </c>
      <c r="N50" s="116">
        <v>118</v>
      </c>
      <c r="O50" s="116">
        <v>103</v>
      </c>
      <c r="P50" s="117">
        <f t="shared" si="11"/>
        <v>321</v>
      </c>
    </row>
    <row r="51" spans="2:16" ht="17.25">
      <c r="B51" s="359" t="s">
        <v>257</v>
      </c>
      <c r="C51" s="360"/>
      <c r="D51" s="361"/>
      <c r="E51" s="115">
        <v>149</v>
      </c>
      <c r="F51" s="116">
        <v>118</v>
      </c>
      <c r="G51" s="116">
        <v>104</v>
      </c>
      <c r="H51" s="117">
        <f t="shared" si="10"/>
        <v>371</v>
      </c>
      <c r="J51" s="359" t="s">
        <v>348</v>
      </c>
      <c r="K51" s="360"/>
      <c r="L51" s="361"/>
      <c r="M51" s="115">
        <v>124</v>
      </c>
      <c r="N51" s="116">
        <v>127</v>
      </c>
      <c r="O51" s="116">
        <v>136</v>
      </c>
      <c r="P51" s="117">
        <f t="shared" si="11"/>
        <v>387</v>
      </c>
    </row>
    <row r="52" spans="2:16" ht="18" thickBot="1">
      <c r="B52" s="362" t="s">
        <v>332</v>
      </c>
      <c r="C52" s="363"/>
      <c r="D52" s="364"/>
      <c r="E52" s="118">
        <v>139</v>
      </c>
      <c r="F52" s="119">
        <v>127</v>
      </c>
      <c r="G52" s="119">
        <v>118</v>
      </c>
      <c r="H52" s="120">
        <f t="shared" si="10"/>
        <v>384</v>
      </c>
      <c r="J52" s="362" t="s">
        <v>255</v>
      </c>
      <c r="K52" s="363"/>
      <c r="L52" s="364"/>
      <c r="M52" s="118">
        <v>114</v>
      </c>
      <c r="N52" s="119">
        <v>110</v>
      </c>
      <c r="O52" s="119">
        <v>144</v>
      </c>
      <c r="P52" s="120">
        <f t="shared" si="11"/>
        <v>368</v>
      </c>
    </row>
    <row r="53" spans="2:16" ht="19.5" thickBot="1">
      <c r="B53" s="372" t="s">
        <v>43</v>
      </c>
      <c r="C53" s="373"/>
      <c r="D53" s="374"/>
      <c r="E53" s="121">
        <f>SUM(E48:E52)</f>
        <v>613</v>
      </c>
      <c r="F53" s="122">
        <f>SUM(F48:F52)</f>
        <v>573</v>
      </c>
      <c r="G53" s="122">
        <f>SUM(G48:G52)</f>
        <v>560</v>
      </c>
      <c r="H53" s="123">
        <f t="shared" si="10"/>
        <v>1746</v>
      </c>
      <c r="J53" s="372" t="s">
        <v>43</v>
      </c>
      <c r="K53" s="373"/>
      <c r="L53" s="374"/>
      <c r="M53" s="121">
        <f>SUM(M48:M52)</f>
        <v>540</v>
      </c>
      <c r="N53" s="122">
        <f>SUM(N48:N52)</f>
        <v>598</v>
      </c>
      <c r="O53" s="122">
        <f>SUM(O48:O52)</f>
        <v>599</v>
      </c>
      <c r="P53" s="123">
        <f t="shared" si="11"/>
        <v>1737</v>
      </c>
    </row>
    <row r="54" spans="2:16" ht="20.25" thickBot="1">
      <c r="B54" s="375" t="s">
        <v>42</v>
      </c>
      <c r="C54" s="376"/>
      <c r="D54" s="6">
        <f>SUM(E54:H54)</f>
        <v>4</v>
      </c>
      <c r="E54" s="124">
        <f>IF(E53&gt;M53,2,0)+IF(E53&lt;M53,0)+IF(E53=M53,1)</f>
        <v>2</v>
      </c>
      <c r="F54" s="125">
        <f>IF(F53&gt;N53,2,0)+IF(F53&lt;N53,0)+IF(F53=N53,1)</f>
        <v>0</v>
      </c>
      <c r="G54" s="125">
        <f>IF(G53&gt;O53,2,0)+IF(G53&lt;O53,0)+IF(G53=O53,1)</f>
        <v>0</v>
      </c>
      <c r="H54" s="126">
        <f>IF(H53&gt;P53,2,0)+IF(H53&lt;P53,0)+IF(H53=P53,1)</f>
        <v>2</v>
      </c>
      <c r="J54" s="375" t="s">
        <v>42</v>
      </c>
      <c r="K54" s="376"/>
      <c r="L54" s="6">
        <f>SUM(M54:P54)</f>
        <v>4</v>
      </c>
      <c r="M54" s="124">
        <f>IF(M53&gt;E53,2,0)+IF(M53&lt;E53,0)+IF(M53=E53,1)</f>
        <v>0</v>
      </c>
      <c r="N54" s="125">
        <f>IF(N53&gt;F53,2,0)+IF(N53&lt;F53,0)+IF(N53=F53,1)</f>
        <v>2</v>
      </c>
      <c r="O54" s="125">
        <f>IF(O53&gt;G53,2,0)+IF(O53&lt;G53,0)+IF(O53=G53,1)</f>
        <v>2</v>
      </c>
      <c r="P54" s="126">
        <f>IF(P53&gt;H53,2,0)+IF(P53&lt;H53,0)+IF(P53=H53,1)</f>
        <v>0</v>
      </c>
    </row>
    <row r="55" spans="2:16" ht="15.75" thickBot="1"/>
    <row r="56" spans="2:16" ht="21.75" thickTop="1" thickBot="1">
      <c r="B56" s="383" t="s">
        <v>222</v>
      </c>
      <c r="C56" s="384"/>
      <c r="D56" s="384"/>
      <c r="E56" s="384"/>
      <c r="F56" s="384"/>
      <c r="G56" s="384"/>
      <c r="H56" s="385"/>
      <c r="J56" s="383" t="s">
        <v>223</v>
      </c>
      <c r="K56" s="384"/>
      <c r="L56" s="384"/>
      <c r="M56" s="384"/>
      <c r="N56" s="384"/>
      <c r="O56" s="384"/>
      <c r="P56" s="385"/>
    </row>
    <row r="57" spans="2:16" ht="17.25" thickTop="1">
      <c r="B57" s="386" t="s">
        <v>169</v>
      </c>
      <c r="C57" s="387"/>
      <c r="D57" s="387"/>
      <c r="E57" s="11" t="s">
        <v>172</v>
      </c>
      <c r="F57" s="387" t="s">
        <v>163</v>
      </c>
      <c r="G57" s="387"/>
      <c r="H57" s="388"/>
      <c r="I57" s="143"/>
      <c r="J57" s="386" t="s">
        <v>169</v>
      </c>
      <c r="K57" s="387"/>
      <c r="L57" s="387"/>
      <c r="M57" s="11" t="s">
        <v>172</v>
      </c>
      <c r="N57" s="387" t="s">
        <v>176</v>
      </c>
      <c r="O57" s="387"/>
      <c r="P57" s="388"/>
    </row>
    <row r="58" spans="2:16" ht="16.5">
      <c r="B58" s="380" t="s">
        <v>176</v>
      </c>
      <c r="C58" s="381"/>
      <c r="D58" s="381"/>
      <c r="E58" s="11" t="s">
        <v>172</v>
      </c>
      <c r="F58" s="381" t="s">
        <v>155</v>
      </c>
      <c r="G58" s="381"/>
      <c r="H58" s="382"/>
      <c r="I58" s="143"/>
      <c r="J58" s="380" t="s">
        <v>163</v>
      </c>
      <c r="K58" s="381"/>
      <c r="L58" s="381"/>
      <c r="M58" s="11" t="s">
        <v>172</v>
      </c>
      <c r="N58" s="381" t="s">
        <v>95</v>
      </c>
      <c r="O58" s="381"/>
      <c r="P58" s="382"/>
    </row>
    <row r="59" spans="2:16" ht="16.5">
      <c r="B59" s="380" t="s">
        <v>95</v>
      </c>
      <c r="C59" s="381"/>
      <c r="D59" s="381"/>
      <c r="E59" s="11" t="s">
        <v>172</v>
      </c>
      <c r="F59" s="381" t="s">
        <v>142</v>
      </c>
      <c r="G59" s="381"/>
      <c r="H59" s="382"/>
      <c r="I59" s="143"/>
      <c r="J59" s="380" t="s">
        <v>155</v>
      </c>
      <c r="K59" s="381"/>
      <c r="L59" s="381"/>
      <c r="M59" s="11" t="s">
        <v>172</v>
      </c>
      <c r="N59" s="381" t="s">
        <v>96</v>
      </c>
      <c r="O59" s="381"/>
      <c r="P59" s="382"/>
    </row>
    <row r="60" spans="2:16" ht="16.5">
      <c r="B60" s="380" t="s">
        <v>96</v>
      </c>
      <c r="C60" s="381"/>
      <c r="D60" s="381"/>
      <c r="E60" s="11" t="s">
        <v>172</v>
      </c>
      <c r="F60" s="381" t="s">
        <v>228</v>
      </c>
      <c r="G60" s="381"/>
      <c r="H60" s="382"/>
      <c r="I60" s="143"/>
      <c r="J60" s="380" t="s">
        <v>142</v>
      </c>
      <c r="K60" s="381"/>
      <c r="L60" s="381"/>
      <c r="M60" s="11" t="s">
        <v>172</v>
      </c>
      <c r="N60" s="381" t="s">
        <v>175</v>
      </c>
      <c r="O60" s="381"/>
      <c r="P60" s="382"/>
    </row>
    <row r="61" spans="2:16" ht="16.5">
      <c r="B61" s="380" t="s">
        <v>175</v>
      </c>
      <c r="C61" s="381"/>
      <c r="D61" s="381"/>
      <c r="E61" s="11" t="s">
        <v>172</v>
      </c>
      <c r="F61" s="381" t="s">
        <v>1</v>
      </c>
      <c r="G61" s="381"/>
      <c r="H61" s="382"/>
      <c r="I61" s="143"/>
      <c r="J61" s="380" t="s">
        <v>228</v>
      </c>
      <c r="K61" s="381"/>
      <c r="L61" s="381"/>
      <c r="M61" s="11" t="s">
        <v>172</v>
      </c>
      <c r="N61" s="381" t="s">
        <v>97</v>
      </c>
      <c r="O61" s="381"/>
      <c r="P61" s="382"/>
    </row>
    <row r="62" spans="2:16" ht="17.25" thickBot="1">
      <c r="B62" s="389" t="s">
        <v>97</v>
      </c>
      <c r="C62" s="390"/>
      <c r="D62" s="390"/>
      <c r="E62" s="144" t="s">
        <v>172</v>
      </c>
      <c r="F62" s="390" t="s">
        <v>2</v>
      </c>
      <c r="G62" s="390"/>
      <c r="H62" s="391"/>
      <c r="I62" s="143"/>
      <c r="J62" s="389" t="s">
        <v>2</v>
      </c>
      <c r="K62" s="390"/>
      <c r="L62" s="390"/>
      <c r="M62" s="144" t="s">
        <v>172</v>
      </c>
      <c r="N62" s="390" t="s">
        <v>1</v>
      </c>
      <c r="O62" s="390"/>
      <c r="P62" s="391"/>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81" priority="14" operator="greaterThanOrEqual">
      <formula>150</formula>
    </cfRule>
  </conditionalFormatting>
  <conditionalFormatting sqref="E12:G16">
    <cfRule type="cellIs" dxfId="180" priority="17" operator="greaterThanOrEqual">
      <formula>150</formula>
    </cfRule>
  </conditionalFormatting>
  <conditionalFormatting sqref="E21:G25">
    <cfRule type="cellIs" dxfId="179" priority="8" operator="greaterThanOrEqual">
      <formula>150</formula>
    </cfRule>
  </conditionalFormatting>
  <conditionalFormatting sqref="E30:G34">
    <cfRule type="cellIs" dxfId="178" priority="11" operator="greaterThanOrEqual">
      <formula>150</formula>
    </cfRule>
  </conditionalFormatting>
  <conditionalFormatting sqref="E39:G43">
    <cfRule type="cellIs" dxfId="177" priority="2" operator="greaterThanOrEqual">
      <formula>150</formula>
    </cfRule>
  </conditionalFormatting>
  <conditionalFormatting sqref="E48:G52">
    <cfRule type="cellIs" dxfId="176" priority="5" operator="greaterThanOrEqual">
      <formula>150</formula>
    </cfRule>
  </conditionalFormatting>
  <conditionalFormatting sqref="H3:H7 P3:P7">
    <cfRule type="cellIs" dxfId="175" priority="15" operator="greaterThanOrEqual">
      <formula>400</formula>
    </cfRule>
  </conditionalFormatting>
  <conditionalFormatting sqref="H12:H16 P12:P16">
    <cfRule type="cellIs" dxfId="174" priority="18" operator="greaterThanOrEqual">
      <formula>400</formula>
    </cfRule>
  </conditionalFormatting>
  <conditionalFormatting sqref="H21:H25 P21:P25">
    <cfRule type="cellIs" dxfId="173" priority="9" operator="greaterThanOrEqual">
      <formula>400</formula>
    </cfRule>
  </conditionalFormatting>
  <conditionalFormatting sqref="H30:H34 P30:P34">
    <cfRule type="cellIs" dxfId="172" priority="12" operator="greaterThanOrEqual">
      <formula>400</formula>
    </cfRule>
  </conditionalFormatting>
  <conditionalFormatting sqref="H39:H43 P39:P43">
    <cfRule type="cellIs" dxfId="171" priority="3" operator="greaterThanOrEqual">
      <formula>400</formula>
    </cfRule>
  </conditionalFormatting>
  <conditionalFormatting sqref="H48:H52 P48:P52">
    <cfRule type="cellIs" dxfId="170" priority="6" operator="greaterThanOrEqual">
      <formula>400</formula>
    </cfRule>
  </conditionalFormatting>
  <conditionalFormatting sqref="M3:O7">
    <cfRule type="cellIs" dxfId="169" priority="13" operator="greaterThanOrEqual">
      <formula>150</formula>
    </cfRule>
  </conditionalFormatting>
  <conditionalFormatting sqref="M12:O16">
    <cfRule type="cellIs" dxfId="168" priority="16" operator="greaterThanOrEqual">
      <formula>150</formula>
    </cfRule>
  </conditionalFormatting>
  <conditionalFormatting sqref="M21:O25">
    <cfRule type="cellIs" dxfId="167" priority="7" operator="greaterThanOrEqual">
      <formula>150</formula>
    </cfRule>
  </conditionalFormatting>
  <conditionalFormatting sqref="M30:O34">
    <cfRule type="cellIs" dxfId="166" priority="10" operator="greaterThanOrEqual">
      <formula>150</formula>
    </cfRule>
  </conditionalFormatting>
  <conditionalFormatting sqref="M39:O43">
    <cfRule type="cellIs" dxfId="165" priority="1" operator="greaterThanOrEqual">
      <formula>150</formula>
    </cfRule>
  </conditionalFormatting>
  <conditionalFormatting sqref="M48:O52">
    <cfRule type="cellIs" dxfId="164"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C968C-FF0D-44B9-BB98-C8F02E4D4F80}">
  <dimension ref="A1:Q63"/>
  <sheetViews>
    <sheetView workbookViewId="0">
      <selection activeCell="I58" sqref="I5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5" t="s">
        <v>349</v>
      </c>
      <c r="B1" s="365"/>
      <c r="C1" s="365"/>
      <c r="D1" s="365"/>
      <c r="E1" s="365"/>
      <c r="F1" s="365"/>
      <c r="G1" s="365"/>
      <c r="H1" s="365"/>
      <c r="I1" s="365"/>
      <c r="J1" s="365"/>
      <c r="K1" s="365"/>
      <c r="L1" s="365"/>
      <c r="M1" s="365"/>
      <c r="N1" s="365"/>
      <c r="O1" s="365"/>
      <c r="P1" s="365"/>
      <c r="Q1" s="365"/>
    </row>
    <row r="2" spans="1:17" ht="30.75" thickBot="1">
      <c r="B2" s="366" t="s">
        <v>97</v>
      </c>
      <c r="C2" s="367"/>
      <c r="D2" s="367"/>
      <c r="E2" s="367"/>
      <c r="F2" s="367"/>
      <c r="G2" s="367"/>
      <c r="H2" s="368"/>
      <c r="I2" s="142"/>
      <c r="J2" s="366" t="s">
        <v>2</v>
      </c>
      <c r="K2" s="367"/>
      <c r="L2" s="367"/>
      <c r="M2" s="367"/>
      <c r="N2" s="367"/>
      <c r="O2" s="367"/>
      <c r="P2" s="368"/>
    </row>
    <row r="3" spans="1:17" ht="17.25">
      <c r="B3" s="369" t="s">
        <v>287</v>
      </c>
      <c r="C3" s="370"/>
      <c r="D3" s="371"/>
      <c r="E3" s="112">
        <v>122</v>
      </c>
      <c r="F3" s="113">
        <v>145</v>
      </c>
      <c r="G3" s="113">
        <v>89</v>
      </c>
      <c r="H3" s="114">
        <f t="shared" ref="H3:H8" si="0">SUM(E3:G3)</f>
        <v>356</v>
      </c>
      <c r="J3" s="369" t="s">
        <v>274</v>
      </c>
      <c r="K3" s="370"/>
      <c r="L3" s="371"/>
      <c r="M3" s="112">
        <v>114</v>
      </c>
      <c r="N3" s="113">
        <v>105</v>
      </c>
      <c r="O3" s="113">
        <v>121</v>
      </c>
      <c r="P3" s="114">
        <f t="shared" ref="P3:P8" si="1">SUM(M3:O3)</f>
        <v>340</v>
      </c>
    </row>
    <row r="4" spans="1:17" ht="17.25">
      <c r="B4" s="359" t="s">
        <v>77</v>
      </c>
      <c r="C4" s="360"/>
      <c r="D4" s="361"/>
      <c r="E4" s="115">
        <v>71</v>
      </c>
      <c r="F4" s="116">
        <v>90</v>
      </c>
      <c r="G4" s="116">
        <v>86</v>
      </c>
      <c r="H4" s="117">
        <f t="shared" si="0"/>
        <v>247</v>
      </c>
      <c r="J4" s="359" t="s">
        <v>275</v>
      </c>
      <c r="K4" s="360"/>
      <c r="L4" s="361"/>
      <c r="M4" s="115">
        <v>143</v>
      </c>
      <c r="N4" s="116">
        <v>135</v>
      </c>
      <c r="O4" s="116">
        <v>130</v>
      </c>
      <c r="P4" s="117">
        <f t="shared" si="1"/>
        <v>408</v>
      </c>
    </row>
    <row r="5" spans="1:17" ht="17.25">
      <c r="B5" s="359" t="s">
        <v>353</v>
      </c>
      <c r="C5" s="360"/>
      <c r="D5" s="361"/>
      <c r="E5" s="115">
        <v>98</v>
      </c>
      <c r="F5" s="116">
        <v>102</v>
      </c>
      <c r="G5" s="116">
        <v>164</v>
      </c>
      <c r="H5" s="117">
        <f t="shared" si="0"/>
        <v>364</v>
      </c>
      <c r="J5" s="359" t="s">
        <v>70</v>
      </c>
      <c r="K5" s="360"/>
      <c r="L5" s="361"/>
      <c r="M5" s="115">
        <v>87</v>
      </c>
      <c r="N5" s="116">
        <v>97</v>
      </c>
      <c r="O5" s="116">
        <v>120</v>
      </c>
      <c r="P5" s="117">
        <f t="shared" si="1"/>
        <v>304</v>
      </c>
    </row>
    <row r="6" spans="1:17" ht="17.25">
      <c r="B6" s="359" t="s">
        <v>286</v>
      </c>
      <c r="C6" s="360"/>
      <c r="D6" s="361"/>
      <c r="E6" s="115">
        <v>141</v>
      </c>
      <c r="F6" s="116">
        <v>101</v>
      </c>
      <c r="G6" s="116">
        <v>104</v>
      </c>
      <c r="H6" s="117">
        <f t="shared" si="0"/>
        <v>346</v>
      </c>
      <c r="J6" s="359" t="s">
        <v>273</v>
      </c>
      <c r="K6" s="360"/>
      <c r="L6" s="361"/>
      <c r="M6" s="115">
        <v>123</v>
      </c>
      <c r="N6" s="116">
        <v>141</v>
      </c>
      <c r="O6" s="116">
        <v>127</v>
      </c>
      <c r="P6" s="117">
        <f t="shared" si="1"/>
        <v>391</v>
      </c>
    </row>
    <row r="7" spans="1:17" ht="18" thickBot="1">
      <c r="B7" s="362" t="s">
        <v>285</v>
      </c>
      <c r="C7" s="363"/>
      <c r="D7" s="364"/>
      <c r="E7" s="118">
        <v>103</v>
      </c>
      <c r="F7" s="119">
        <v>117</v>
      </c>
      <c r="G7" s="119">
        <v>88</v>
      </c>
      <c r="H7" s="120">
        <f t="shared" si="0"/>
        <v>308</v>
      </c>
      <c r="J7" s="362" t="s">
        <v>322</v>
      </c>
      <c r="K7" s="363"/>
      <c r="L7" s="364"/>
      <c r="M7" s="118">
        <v>100</v>
      </c>
      <c r="N7" s="119">
        <v>134</v>
      </c>
      <c r="O7" s="119">
        <v>132</v>
      </c>
      <c r="P7" s="120">
        <f t="shared" si="1"/>
        <v>366</v>
      </c>
    </row>
    <row r="8" spans="1:17" ht="19.5" thickBot="1">
      <c r="B8" s="372" t="s">
        <v>43</v>
      </c>
      <c r="C8" s="373"/>
      <c r="D8" s="374"/>
      <c r="E8" s="121">
        <f>SUM(E3:E7)</f>
        <v>535</v>
      </c>
      <c r="F8" s="122">
        <f>SUM(F3:F7)</f>
        <v>555</v>
      </c>
      <c r="G8" s="122">
        <f>SUM(G3:G7)</f>
        <v>531</v>
      </c>
      <c r="H8" s="123">
        <f t="shared" si="0"/>
        <v>1621</v>
      </c>
      <c r="J8" s="372" t="s">
        <v>43</v>
      </c>
      <c r="K8" s="373"/>
      <c r="L8" s="374"/>
      <c r="M8" s="121">
        <f>SUM(M3:M7)</f>
        <v>567</v>
      </c>
      <c r="N8" s="122">
        <f>SUM(N3:N7)</f>
        <v>612</v>
      </c>
      <c r="O8" s="122">
        <f>SUM(O3:O7)</f>
        <v>630</v>
      </c>
      <c r="P8" s="123">
        <f t="shared" si="1"/>
        <v>1809</v>
      </c>
    </row>
    <row r="9" spans="1:17" ht="20.25" thickBot="1">
      <c r="B9" s="375" t="s">
        <v>42</v>
      </c>
      <c r="C9" s="376"/>
      <c r="D9" s="6">
        <f>SUM(E9:H9)</f>
        <v>0</v>
      </c>
      <c r="E9" s="124">
        <f>IF(E8&gt;M8,2,0)+IF(E8&lt;M8,0)+IF(E8=M8,1)</f>
        <v>0</v>
      </c>
      <c r="F9" s="125">
        <f>IF(F8&gt;N8,2,0)+IF(F8&lt;N8,0)+IF(F8=N8,1)</f>
        <v>0</v>
      </c>
      <c r="G9" s="125">
        <f>IF(G8&gt;O8,2,0)+IF(G8&lt;O8,0)+IF(G8=O8,1)</f>
        <v>0</v>
      </c>
      <c r="H9" s="126">
        <f>IF(H8&gt;P8,2,0)+IF(H8&lt;P8,0)+IF(H8=P8,1)</f>
        <v>0</v>
      </c>
      <c r="J9" s="375" t="s">
        <v>42</v>
      </c>
      <c r="K9" s="376"/>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77" t="s">
        <v>169</v>
      </c>
      <c r="C11" s="378"/>
      <c r="D11" s="378"/>
      <c r="E11" s="378"/>
      <c r="F11" s="378"/>
      <c r="G11" s="378"/>
      <c r="H11" s="379"/>
      <c r="I11" s="142"/>
      <c r="J11" s="377" t="s">
        <v>163</v>
      </c>
      <c r="K11" s="378"/>
      <c r="L11" s="378"/>
      <c r="M11" s="378"/>
      <c r="N11" s="378"/>
      <c r="O11" s="378"/>
      <c r="P11" s="379"/>
    </row>
    <row r="12" spans="1:17" ht="17.25">
      <c r="B12" s="369" t="s">
        <v>279</v>
      </c>
      <c r="C12" s="370"/>
      <c r="D12" s="371"/>
      <c r="E12" s="112">
        <v>117</v>
      </c>
      <c r="F12" s="113">
        <v>103</v>
      </c>
      <c r="G12" s="113">
        <v>109</v>
      </c>
      <c r="H12" s="114">
        <f t="shared" ref="H12:H17" si="2">SUM(E12:G12)</f>
        <v>329</v>
      </c>
      <c r="J12" s="369" t="s">
        <v>267</v>
      </c>
      <c r="K12" s="370"/>
      <c r="L12" s="371"/>
      <c r="M12" s="112">
        <v>103</v>
      </c>
      <c r="N12" s="113">
        <v>104</v>
      </c>
      <c r="O12" s="113">
        <v>128</v>
      </c>
      <c r="P12" s="114">
        <f t="shared" ref="P12:P17" si="3">SUM(M12:O12)</f>
        <v>335</v>
      </c>
    </row>
    <row r="13" spans="1:17" ht="17.25">
      <c r="B13" s="359" t="s">
        <v>277</v>
      </c>
      <c r="C13" s="360"/>
      <c r="D13" s="361"/>
      <c r="E13" s="115">
        <v>118</v>
      </c>
      <c r="F13" s="116">
        <v>94</v>
      </c>
      <c r="G13" s="116">
        <v>96</v>
      </c>
      <c r="H13" s="117">
        <f t="shared" si="2"/>
        <v>308</v>
      </c>
      <c r="J13" s="359" t="s">
        <v>156</v>
      </c>
      <c r="K13" s="360"/>
      <c r="L13" s="361"/>
      <c r="M13" s="115">
        <v>132</v>
      </c>
      <c r="N13" s="116">
        <v>123</v>
      </c>
      <c r="O13" s="116">
        <v>120</v>
      </c>
      <c r="P13" s="117">
        <f t="shared" si="3"/>
        <v>375</v>
      </c>
    </row>
    <row r="14" spans="1:17" ht="17.25">
      <c r="B14" s="359" t="s">
        <v>280</v>
      </c>
      <c r="C14" s="360"/>
      <c r="D14" s="361"/>
      <c r="E14" s="115">
        <v>118</v>
      </c>
      <c r="F14" s="116">
        <v>132</v>
      </c>
      <c r="G14" s="116">
        <v>150</v>
      </c>
      <c r="H14" s="117">
        <f t="shared" si="2"/>
        <v>400</v>
      </c>
      <c r="J14" s="359" t="s">
        <v>268</v>
      </c>
      <c r="K14" s="360"/>
      <c r="L14" s="361"/>
      <c r="M14" s="115">
        <v>133</v>
      </c>
      <c r="N14" s="116">
        <v>125</v>
      </c>
      <c r="O14" s="116">
        <v>96</v>
      </c>
      <c r="P14" s="117">
        <f t="shared" si="3"/>
        <v>354</v>
      </c>
    </row>
    <row r="15" spans="1:17" ht="17.25">
      <c r="B15" s="359" t="s">
        <v>86</v>
      </c>
      <c r="C15" s="360"/>
      <c r="D15" s="361"/>
      <c r="E15" s="115">
        <v>121</v>
      </c>
      <c r="F15" s="116">
        <v>103</v>
      </c>
      <c r="G15" s="116">
        <v>122</v>
      </c>
      <c r="H15" s="117">
        <f t="shared" si="2"/>
        <v>346</v>
      </c>
      <c r="J15" s="359" t="s">
        <v>269</v>
      </c>
      <c r="K15" s="360"/>
      <c r="L15" s="361"/>
      <c r="M15" s="115">
        <v>115</v>
      </c>
      <c r="N15" s="116">
        <v>100</v>
      </c>
      <c r="O15" s="116">
        <v>117</v>
      </c>
      <c r="P15" s="117">
        <f t="shared" si="3"/>
        <v>332</v>
      </c>
    </row>
    <row r="16" spans="1:17" ht="18" thickBot="1">
      <c r="B16" s="362" t="s">
        <v>276</v>
      </c>
      <c r="C16" s="363"/>
      <c r="D16" s="364"/>
      <c r="E16" s="118">
        <v>117</v>
      </c>
      <c r="F16" s="119">
        <v>112</v>
      </c>
      <c r="G16" s="119">
        <v>94</v>
      </c>
      <c r="H16" s="120">
        <f t="shared" si="2"/>
        <v>323</v>
      </c>
      <c r="J16" s="362" t="s">
        <v>270</v>
      </c>
      <c r="K16" s="363"/>
      <c r="L16" s="364"/>
      <c r="M16" s="118">
        <v>96</v>
      </c>
      <c r="N16" s="119">
        <v>132</v>
      </c>
      <c r="O16" s="119">
        <v>131</v>
      </c>
      <c r="P16" s="120">
        <f t="shared" si="3"/>
        <v>359</v>
      </c>
    </row>
    <row r="17" spans="2:16" ht="19.5" thickBot="1">
      <c r="B17" s="372" t="s">
        <v>43</v>
      </c>
      <c r="C17" s="373"/>
      <c r="D17" s="374"/>
      <c r="E17" s="121">
        <f>SUM(E12:E16)</f>
        <v>591</v>
      </c>
      <c r="F17" s="122">
        <f>SUM(F12:F16)</f>
        <v>544</v>
      </c>
      <c r="G17" s="122">
        <f>SUM(G12:G16)</f>
        <v>571</v>
      </c>
      <c r="H17" s="123">
        <f t="shared" si="2"/>
        <v>1706</v>
      </c>
      <c r="J17" s="372" t="s">
        <v>43</v>
      </c>
      <c r="K17" s="373"/>
      <c r="L17" s="374"/>
      <c r="M17" s="121">
        <f>SUM(M12:M16)</f>
        <v>579</v>
      </c>
      <c r="N17" s="122">
        <f>SUM(N12:N16)</f>
        <v>584</v>
      </c>
      <c r="O17" s="122">
        <f>SUM(O12:O16)</f>
        <v>592</v>
      </c>
      <c r="P17" s="123">
        <f t="shared" si="3"/>
        <v>1755</v>
      </c>
    </row>
    <row r="18" spans="2:16" ht="20.25" thickBot="1">
      <c r="B18" s="375" t="s">
        <v>42</v>
      </c>
      <c r="C18" s="376"/>
      <c r="D18" s="6">
        <f>SUM(E18:H18)</f>
        <v>2</v>
      </c>
      <c r="E18" s="124">
        <f>IF(E17&gt;M17,2,0)+IF(E17&lt;M17,0)+IF(E17=M17,1)</f>
        <v>2</v>
      </c>
      <c r="F18" s="125">
        <f>IF(F17&gt;N17,2,0)+IF(F17&lt;N17,0)+IF(F17=N17,1)</f>
        <v>0</v>
      </c>
      <c r="G18" s="125">
        <f>IF(G17&gt;O17,2,0)+IF(G17&lt;O17,0)+IF(G17=O17,1)</f>
        <v>0</v>
      </c>
      <c r="H18" s="126">
        <f>IF(H17&gt;P17,2,0)+IF(H17&lt;P17,0)+IF(H17=P17,1)</f>
        <v>0</v>
      </c>
      <c r="J18" s="375" t="s">
        <v>42</v>
      </c>
      <c r="K18" s="376"/>
      <c r="L18" s="6">
        <f>SUM(M18:P18)</f>
        <v>6</v>
      </c>
      <c r="M18" s="124">
        <f>IF(M17&gt;E17,2,0)+IF(M17&lt;E17,0)+IF(M17=E17,1)</f>
        <v>0</v>
      </c>
      <c r="N18" s="125">
        <f>IF(N17&gt;F17,2,0)+IF(N17&lt;F17,0)+IF(N17=F17,1)</f>
        <v>2</v>
      </c>
      <c r="O18" s="125">
        <f>IF(O17&gt;G17,2,0)+IF(O17&lt;G17,0)+IF(O17=G17,1)</f>
        <v>2</v>
      </c>
      <c r="P18" s="126">
        <f>IF(P17&gt;H17,2,0)+IF(P17&lt;H17,0)+IF(P17=H17,1)</f>
        <v>2</v>
      </c>
    </row>
    <row r="19" spans="2:16" ht="15.75" thickBot="1"/>
    <row r="20" spans="2:16" ht="30.75" thickBot="1">
      <c r="B20" s="366" t="s">
        <v>176</v>
      </c>
      <c r="C20" s="367"/>
      <c r="D20" s="367"/>
      <c r="E20" s="367"/>
      <c r="F20" s="367"/>
      <c r="G20" s="367"/>
      <c r="H20" s="368"/>
      <c r="I20" s="142"/>
      <c r="J20" s="366" t="s">
        <v>155</v>
      </c>
      <c r="K20" s="367"/>
      <c r="L20" s="367"/>
      <c r="M20" s="367"/>
      <c r="N20" s="367"/>
      <c r="O20" s="367"/>
      <c r="P20" s="368"/>
    </row>
    <row r="21" spans="2:16" ht="17.25">
      <c r="B21" s="369" t="s">
        <v>252</v>
      </c>
      <c r="C21" s="370"/>
      <c r="D21" s="371"/>
      <c r="E21" s="112">
        <v>88</v>
      </c>
      <c r="F21" s="113">
        <v>105</v>
      </c>
      <c r="G21" s="113">
        <v>97</v>
      </c>
      <c r="H21" s="114">
        <f t="shared" ref="H21:H26" si="4">SUM(E21:G21)</f>
        <v>290</v>
      </c>
      <c r="J21" s="369" t="s">
        <v>247</v>
      </c>
      <c r="K21" s="370"/>
      <c r="L21" s="371"/>
      <c r="M21" s="112">
        <v>107</v>
      </c>
      <c r="N21" s="113">
        <v>129</v>
      </c>
      <c r="O21" s="113">
        <v>135</v>
      </c>
      <c r="P21" s="114">
        <f t="shared" ref="P21:P26" si="5">SUM(M21:O21)</f>
        <v>371</v>
      </c>
    </row>
    <row r="22" spans="2:16" ht="17.25">
      <c r="B22" s="359" t="s">
        <v>67</v>
      </c>
      <c r="C22" s="360"/>
      <c r="D22" s="361"/>
      <c r="E22" s="115">
        <v>93</v>
      </c>
      <c r="F22" s="116">
        <v>126</v>
      </c>
      <c r="G22" s="116">
        <v>129</v>
      </c>
      <c r="H22" s="117">
        <f t="shared" si="4"/>
        <v>348</v>
      </c>
      <c r="J22" s="359" t="s">
        <v>245</v>
      </c>
      <c r="K22" s="360"/>
      <c r="L22" s="361"/>
      <c r="M22" s="115">
        <v>90</v>
      </c>
      <c r="N22" s="116">
        <v>123</v>
      </c>
      <c r="O22" s="116">
        <v>117</v>
      </c>
      <c r="P22" s="117">
        <f t="shared" si="5"/>
        <v>330</v>
      </c>
    </row>
    <row r="23" spans="2:16" ht="17.25">
      <c r="B23" s="359" t="s">
        <v>254</v>
      </c>
      <c r="C23" s="360"/>
      <c r="D23" s="361"/>
      <c r="E23" s="115">
        <v>121</v>
      </c>
      <c r="F23" s="116">
        <v>103</v>
      </c>
      <c r="G23" s="116">
        <v>106</v>
      </c>
      <c r="H23" s="117">
        <f t="shared" si="4"/>
        <v>330</v>
      </c>
      <c r="J23" s="359" t="s">
        <v>246</v>
      </c>
      <c r="K23" s="360"/>
      <c r="L23" s="361"/>
      <c r="M23" s="115">
        <v>120</v>
      </c>
      <c r="N23" s="116">
        <v>99</v>
      </c>
      <c r="O23" s="116">
        <v>121</v>
      </c>
      <c r="P23" s="117">
        <f t="shared" si="5"/>
        <v>340</v>
      </c>
    </row>
    <row r="24" spans="2:16" ht="17.25">
      <c r="B24" s="359" t="s">
        <v>348</v>
      </c>
      <c r="C24" s="360"/>
      <c r="D24" s="361"/>
      <c r="E24" s="115">
        <v>110</v>
      </c>
      <c r="F24" s="116">
        <v>114</v>
      </c>
      <c r="G24" s="116">
        <v>123</v>
      </c>
      <c r="H24" s="117">
        <f t="shared" si="4"/>
        <v>347</v>
      </c>
      <c r="J24" s="359" t="s">
        <v>244</v>
      </c>
      <c r="K24" s="360"/>
      <c r="L24" s="361"/>
      <c r="M24" s="115">
        <v>84</v>
      </c>
      <c r="N24" s="116">
        <v>110</v>
      </c>
      <c r="O24" s="116">
        <v>113</v>
      </c>
      <c r="P24" s="117">
        <f t="shared" si="5"/>
        <v>307</v>
      </c>
    </row>
    <row r="25" spans="2:16" ht="18" thickBot="1">
      <c r="B25" s="362" t="s">
        <v>255</v>
      </c>
      <c r="C25" s="363"/>
      <c r="D25" s="364"/>
      <c r="E25" s="118">
        <v>132</v>
      </c>
      <c r="F25" s="119">
        <v>117</v>
      </c>
      <c r="G25" s="119">
        <v>97</v>
      </c>
      <c r="H25" s="120">
        <f t="shared" si="4"/>
        <v>346</v>
      </c>
      <c r="J25" s="362" t="s">
        <v>83</v>
      </c>
      <c r="K25" s="363"/>
      <c r="L25" s="364"/>
      <c r="M25" s="118">
        <v>109</v>
      </c>
      <c r="N25" s="119">
        <v>118</v>
      </c>
      <c r="O25" s="119">
        <v>122</v>
      </c>
      <c r="P25" s="120">
        <f t="shared" si="5"/>
        <v>349</v>
      </c>
    </row>
    <row r="26" spans="2:16" ht="19.5" thickBot="1">
      <c r="B26" s="372" t="s">
        <v>43</v>
      </c>
      <c r="C26" s="373"/>
      <c r="D26" s="374"/>
      <c r="E26" s="121">
        <f>SUM(E21:E25)</f>
        <v>544</v>
      </c>
      <c r="F26" s="122">
        <f>SUM(F21:F25)</f>
        <v>565</v>
      </c>
      <c r="G26" s="122">
        <f>SUM(G21:G25)</f>
        <v>552</v>
      </c>
      <c r="H26" s="123">
        <f t="shared" si="4"/>
        <v>1661</v>
      </c>
      <c r="J26" s="372" t="s">
        <v>43</v>
      </c>
      <c r="K26" s="373"/>
      <c r="L26" s="374"/>
      <c r="M26" s="121">
        <f>SUM(M21:M25)</f>
        <v>510</v>
      </c>
      <c r="N26" s="122">
        <f>SUM(N21:N25)</f>
        <v>579</v>
      </c>
      <c r="O26" s="122">
        <f>SUM(O21:O25)</f>
        <v>608</v>
      </c>
      <c r="P26" s="123">
        <f t="shared" si="5"/>
        <v>1697</v>
      </c>
    </row>
    <row r="27" spans="2:16" ht="20.25" thickBot="1">
      <c r="B27" s="375" t="s">
        <v>42</v>
      </c>
      <c r="C27" s="376"/>
      <c r="D27" s="6">
        <f>SUM(E27:H27)</f>
        <v>2</v>
      </c>
      <c r="E27" s="124">
        <f>IF(E26&gt;M26,2,0)+IF(E26&lt;M26,0)+IF(E26=M26,1)</f>
        <v>2</v>
      </c>
      <c r="F27" s="125">
        <f>IF(F26&gt;N26,2,0)+IF(F26&lt;N26,0)+IF(F26=N26,1)</f>
        <v>0</v>
      </c>
      <c r="G27" s="125">
        <f>IF(G26&gt;O26,2,0)+IF(G26&lt;O26,0)+IF(G26=O26,1)</f>
        <v>0</v>
      </c>
      <c r="H27" s="126">
        <f>IF(H26&gt;P26,2,0)+IF(H26&lt;P26,0)+IF(H26=P26,1)</f>
        <v>0</v>
      </c>
      <c r="J27" s="375" t="s">
        <v>42</v>
      </c>
      <c r="K27" s="376"/>
      <c r="L27" s="6">
        <f>SUM(M27:P27)</f>
        <v>6</v>
      </c>
      <c r="M27" s="124">
        <f>IF(M26&gt;E26,2,0)+IF(M26&lt;E26,0)+IF(M26=E26,1)</f>
        <v>0</v>
      </c>
      <c r="N27" s="125">
        <f>IF(N26&gt;F26,2,0)+IF(N26&lt;F26,0)+IF(N26=F26,1)</f>
        <v>2</v>
      </c>
      <c r="O27" s="125">
        <f>IF(O26&gt;G26,2,0)+IF(O26&lt;G26,0)+IF(O26=G26,1)</f>
        <v>2</v>
      </c>
      <c r="P27" s="126">
        <f>IF(P26&gt;H26,2,0)+IF(P26&lt;H26,0)+IF(P26=H26,1)</f>
        <v>2</v>
      </c>
    </row>
    <row r="28" spans="2:16" ht="15.75" thickBot="1"/>
    <row r="29" spans="2:16" ht="30.75" thickBot="1">
      <c r="B29" s="377" t="s">
        <v>175</v>
      </c>
      <c r="C29" s="378"/>
      <c r="D29" s="378"/>
      <c r="E29" s="378"/>
      <c r="F29" s="378"/>
      <c r="G29" s="378"/>
      <c r="H29" s="379"/>
      <c r="I29" s="142"/>
      <c r="J29" s="377" t="s">
        <v>1</v>
      </c>
      <c r="K29" s="378"/>
      <c r="L29" s="378"/>
      <c r="M29" s="378"/>
      <c r="N29" s="378"/>
      <c r="O29" s="378"/>
      <c r="P29" s="379"/>
    </row>
    <row r="30" spans="2:16" ht="17.25">
      <c r="B30" s="369" t="s">
        <v>221</v>
      </c>
      <c r="C30" s="370"/>
      <c r="D30" s="371"/>
      <c r="E30" s="112">
        <v>105</v>
      </c>
      <c r="F30" s="113">
        <v>137</v>
      </c>
      <c r="G30" s="113">
        <v>130</v>
      </c>
      <c r="H30" s="114">
        <f t="shared" ref="H30:H34" si="6">SUM(E30:G30)</f>
        <v>372</v>
      </c>
      <c r="J30" s="369" t="s">
        <v>220</v>
      </c>
      <c r="K30" s="370"/>
      <c r="L30" s="371"/>
      <c r="M30" s="112">
        <v>102</v>
      </c>
      <c r="N30" s="113">
        <v>117</v>
      </c>
      <c r="O30" s="113">
        <v>131</v>
      </c>
      <c r="P30" s="114">
        <f t="shared" ref="P30:P34" si="7">SUM(M30:O30)</f>
        <v>350</v>
      </c>
    </row>
    <row r="31" spans="2:16" ht="17.25">
      <c r="B31" s="359" t="s">
        <v>171</v>
      </c>
      <c r="C31" s="360"/>
      <c r="D31" s="361"/>
      <c r="E31" s="115">
        <v>111</v>
      </c>
      <c r="F31" s="116">
        <v>107</v>
      </c>
      <c r="G31" s="116">
        <v>127</v>
      </c>
      <c r="H31" s="117">
        <f t="shared" si="6"/>
        <v>345</v>
      </c>
      <c r="J31" s="359" t="s">
        <v>259</v>
      </c>
      <c r="K31" s="360"/>
      <c r="L31" s="361"/>
      <c r="M31" s="115">
        <v>105</v>
      </c>
      <c r="N31" s="116">
        <v>127</v>
      </c>
      <c r="O31" s="116">
        <v>123</v>
      </c>
      <c r="P31" s="117">
        <f t="shared" si="7"/>
        <v>355</v>
      </c>
    </row>
    <row r="32" spans="2:16" ht="17.25">
      <c r="B32" s="359" t="s">
        <v>165</v>
      </c>
      <c r="C32" s="360"/>
      <c r="D32" s="361"/>
      <c r="E32" s="115">
        <v>126</v>
      </c>
      <c r="F32" s="116">
        <v>126</v>
      </c>
      <c r="G32" s="116">
        <v>128</v>
      </c>
      <c r="H32" s="117">
        <f t="shared" si="6"/>
        <v>380</v>
      </c>
      <c r="J32" s="359" t="s">
        <v>257</v>
      </c>
      <c r="K32" s="360"/>
      <c r="L32" s="361"/>
      <c r="M32" s="115">
        <v>119</v>
      </c>
      <c r="N32" s="116">
        <v>112</v>
      </c>
      <c r="O32" s="116">
        <v>105</v>
      </c>
      <c r="P32" s="117">
        <f t="shared" si="7"/>
        <v>336</v>
      </c>
    </row>
    <row r="33" spans="2:16" ht="17.25">
      <c r="B33" s="359" t="s">
        <v>80</v>
      </c>
      <c r="C33" s="360"/>
      <c r="D33" s="361"/>
      <c r="E33" s="115">
        <v>138</v>
      </c>
      <c r="F33" s="116">
        <v>114</v>
      </c>
      <c r="G33" s="116">
        <v>147</v>
      </c>
      <c r="H33" s="117">
        <f t="shared" si="6"/>
        <v>399</v>
      </c>
      <c r="J33" s="359" t="s">
        <v>256</v>
      </c>
      <c r="K33" s="360"/>
      <c r="L33" s="361"/>
      <c r="M33" s="115">
        <v>115</v>
      </c>
      <c r="N33" s="116">
        <v>136</v>
      </c>
      <c r="O33" s="116">
        <v>98</v>
      </c>
      <c r="P33" s="117">
        <f t="shared" si="7"/>
        <v>349</v>
      </c>
    </row>
    <row r="34" spans="2:16" ht="18" thickBot="1">
      <c r="B34" s="362" t="s">
        <v>166</v>
      </c>
      <c r="C34" s="363"/>
      <c r="D34" s="364"/>
      <c r="E34" s="118">
        <v>150</v>
      </c>
      <c r="F34" s="119">
        <v>101</v>
      </c>
      <c r="G34" s="119">
        <v>124</v>
      </c>
      <c r="H34" s="120">
        <f t="shared" si="6"/>
        <v>375</v>
      </c>
      <c r="J34" s="362" t="s">
        <v>260</v>
      </c>
      <c r="K34" s="363"/>
      <c r="L34" s="364"/>
      <c r="M34" s="118">
        <v>95</v>
      </c>
      <c r="N34" s="119">
        <v>148</v>
      </c>
      <c r="O34" s="119">
        <v>121</v>
      </c>
      <c r="P34" s="120">
        <f t="shared" si="7"/>
        <v>364</v>
      </c>
    </row>
    <row r="35" spans="2:16" ht="19.5" thickBot="1">
      <c r="B35" s="372" t="s">
        <v>43</v>
      </c>
      <c r="C35" s="373"/>
      <c r="D35" s="374"/>
      <c r="E35" s="121">
        <f>SUM(E30:E34)</f>
        <v>630</v>
      </c>
      <c r="F35" s="122">
        <f>SUM(F30:F34)</f>
        <v>585</v>
      </c>
      <c r="G35" s="122">
        <f>SUM(G30:G34)</f>
        <v>656</v>
      </c>
      <c r="H35" s="123">
        <f t="shared" ref="H35" si="8">SUM(E35:G35)</f>
        <v>1871</v>
      </c>
      <c r="J35" s="372" t="s">
        <v>43</v>
      </c>
      <c r="K35" s="373"/>
      <c r="L35" s="374"/>
      <c r="M35" s="121">
        <f>SUM(M30:M34)</f>
        <v>536</v>
      </c>
      <c r="N35" s="122">
        <f>SUM(N30:N34)</f>
        <v>640</v>
      </c>
      <c r="O35" s="122">
        <f>SUM(O30:O34)</f>
        <v>578</v>
      </c>
      <c r="P35" s="123">
        <f t="shared" ref="P35" si="9">SUM(M35:O35)</f>
        <v>1754</v>
      </c>
    </row>
    <row r="36" spans="2:16" ht="20.25" thickBot="1">
      <c r="B36" s="375" t="s">
        <v>42</v>
      </c>
      <c r="C36" s="376"/>
      <c r="D36" s="6">
        <f>SUM(E36:H36)</f>
        <v>6</v>
      </c>
      <c r="E36" s="124">
        <f>IF(E35&gt;M35,2,0)+IF(E35&lt;M35,0)+IF(E35=M35,1)</f>
        <v>2</v>
      </c>
      <c r="F36" s="125">
        <f>IF(F35&gt;N35,2,0)+IF(F35&lt;N35,0)+IF(F35=N35,1)</f>
        <v>0</v>
      </c>
      <c r="G36" s="125">
        <f>IF(G35&gt;O35,2,0)+IF(G35&lt;O35,0)+IF(G35=O35,1)</f>
        <v>2</v>
      </c>
      <c r="H36" s="126">
        <f>IF(H35&gt;P35,2,0)+IF(H35&lt;P35,0)+IF(H35=P35,1)</f>
        <v>2</v>
      </c>
      <c r="J36" s="375" t="s">
        <v>42</v>
      </c>
      <c r="K36" s="376"/>
      <c r="L36" s="6">
        <f>SUM(M36:P36)</f>
        <v>2</v>
      </c>
      <c r="M36" s="124">
        <f>IF(M35&gt;E35,2,0)+IF(M35&lt;E35,0)+IF(M35=E35,1)</f>
        <v>0</v>
      </c>
      <c r="N36" s="125">
        <f>IF(N35&gt;F35,2,0)+IF(N35&lt;F35,0)+IF(N35=F35,1)</f>
        <v>2</v>
      </c>
      <c r="O36" s="125">
        <f>IF(O35&gt;G35,2,0)+IF(O35&lt;G35,0)+IF(O35=G35,1)</f>
        <v>0</v>
      </c>
      <c r="P36" s="126">
        <f>IF(P35&gt;H35,2,0)+IF(P35&lt;H35,0)+IF(P35=H35,1)</f>
        <v>0</v>
      </c>
    </row>
    <row r="37" spans="2:16" ht="15.75" thickBot="1"/>
    <row r="38" spans="2:16" ht="30.75" thickBot="1">
      <c r="B38" s="366" t="s">
        <v>96</v>
      </c>
      <c r="C38" s="367"/>
      <c r="D38" s="367"/>
      <c r="E38" s="367"/>
      <c r="F38" s="367"/>
      <c r="G38" s="367"/>
      <c r="H38" s="368"/>
      <c r="I38" s="142"/>
      <c r="J38" s="366" t="s">
        <v>228</v>
      </c>
      <c r="K38" s="367"/>
      <c r="L38" s="367"/>
      <c r="M38" s="367"/>
      <c r="N38" s="367"/>
      <c r="O38" s="367"/>
      <c r="P38" s="368"/>
    </row>
    <row r="39" spans="2:16" ht="17.25">
      <c r="B39" s="369" t="s">
        <v>261</v>
      </c>
      <c r="C39" s="370"/>
      <c r="D39" s="371"/>
      <c r="E39" s="112">
        <v>128</v>
      </c>
      <c r="F39" s="113">
        <v>108</v>
      </c>
      <c r="G39" s="113">
        <v>100</v>
      </c>
      <c r="H39" s="114">
        <f t="shared" ref="H39:H44" si="10">SUM(E39:G39)</f>
        <v>336</v>
      </c>
      <c r="J39" s="369" t="s">
        <v>249</v>
      </c>
      <c r="K39" s="370"/>
      <c r="L39" s="371"/>
      <c r="M39" s="112">
        <v>96</v>
      </c>
      <c r="N39" s="113">
        <v>114</v>
      </c>
      <c r="O39" s="113">
        <v>114</v>
      </c>
      <c r="P39" s="114">
        <f t="shared" ref="P39:P44" si="11">SUM(M39:O39)</f>
        <v>324</v>
      </c>
    </row>
    <row r="40" spans="2:16" ht="17.25">
      <c r="B40" s="359" t="s">
        <v>154</v>
      </c>
      <c r="C40" s="360"/>
      <c r="D40" s="361"/>
      <c r="E40" s="115">
        <v>119</v>
      </c>
      <c r="F40" s="116">
        <v>80</v>
      </c>
      <c r="G40" s="116">
        <v>112</v>
      </c>
      <c r="H40" s="117">
        <f t="shared" si="10"/>
        <v>311</v>
      </c>
      <c r="J40" s="359" t="s">
        <v>350</v>
      </c>
      <c r="K40" s="360"/>
      <c r="L40" s="361"/>
      <c r="M40" s="115">
        <v>139</v>
      </c>
      <c r="N40" s="116">
        <v>126</v>
      </c>
      <c r="O40" s="116">
        <v>125</v>
      </c>
      <c r="P40" s="117">
        <f t="shared" si="11"/>
        <v>390</v>
      </c>
    </row>
    <row r="41" spans="2:16" ht="17.25">
      <c r="B41" s="359" t="s">
        <v>263</v>
      </c>
      <c r="C41" s="360"/>
      <c r="D41" s="361"/>
      <c r="E41" s="115">
        <v>148</v>
      </c>
      <c r="F41" s="116">
        <v>135</v>
      </c>
      <c r="G41" s="116">
        <v>127</v>
      </c>
      <c r="H41" s="117">
        <f t="shared" si="10"/>
        <v>410</v>
      </c>
      <c r="J41" s="359" t="s">
        <v>250</v>
      </c>
      <c r="K41" s="360"/>
      <c r="L41" s="361"/>
      <c r="M41" s="115">
        <v>124</v>
      </c>
      <c r="N41" s="116">
        <v>132</v>
      </c>
      <c r="O41" s="116">
        <v>111</v>
      </c>
      <c r="P41" s="117">
        <f t="shared" si="11"/>
        <v>367</v>
      </c>
    </row>
    <row r="42" spans="2:16" ht="17.25">
      <c r="B42" s="359" t="s">
        <v>321</v>
      </c>
      <c r="C42" s="360"/>
      <c r="D42" s="361"/>
      <c r="E42" s="115">
        <v>126</v>
      </c>
      <c r="F42" s="116">
        <v>115</v>
      </c>
      <c r="G42" s="116">
        <v>143</v>
      </c>
      <c r="H42" s="117">
        <f t="shared" si="10"/>
        <v>384</v>
      </c>
      <c r="J42" s="359" t="s">
        <v>329</v>
      </c>
      <c r="K42" s="360"/>
      <c r="L42" s="361"/>
      <c r="M42" s="115">
        <v>116</v>
      </c>
      <c r="N42" s="116">
        <v>129</v>
      </c>
      <c r="O42" s="116">
        <v>111</v>
      </c>
      <c r="P42" s="117">
        <f t="shared" si="11"/>
        <v>356</v>
      </c>
    </row>
    <row r="43" spans="2:16" ht="18" thickBot="1">
      <c r="B43" s="362" t="s">
        <v>264</v>
      </c>
      <c r="C43" s="363"/>
      <c r="D43" s="364"/>
      <c r="E43" s="118">
        <v>126</v>
      </c>
      <c r="F43" s="119">
        <v>122</v>
      </c>
      <c r="G43" s="119">
        <v>126</v>
      </c>
      <c r="H43" s="120">
        <f t="shared" si="10"/>
        <v>374</v>
      </c>
      <c r="J43" s="362" t="s">
        <v>351</v>
      </c>
      <c r="K43" s="363"/>
      <c r="L43" s="364"/>
      <c r="M43" s="118">
        <v>141</v>
      </c>
      <c r="N43" s="119">
        <v>131</v>
      </c>
      <c r="O43" s="119">
        <v>136</v>
      </c>
      <c r="P43" s="120">
        <f t="shared" si="11"/>
        <v>408</v>
      </c>
    </row>
    <row r="44" spans="2:16" ht="19.5" thickBot="1">
      <c r="B44" s="372" t="s">
        <v>43</v>
      </c>
      <c r="C44" s="373"/>
      <c r="D44" s="374"/>
      <c r="E44" s="121">
        <f>SUM(E39:E43)</f>
        <v>647</v>
      </c>
      <c r="F44" s="122">
        <f>SUM(F39:F43)</f>
        <v>560</v>
      </c>
      <c r="G44" s="122">
        <f>SUM(G39:G43)</f>
        <v>608</v>
      </c>
      <c r="H44" s="123">
        <f t="shared" si="10"/>
        <v>1815</v>
      </c>
      <c r="J44" s="372" t="s">
        <v>43</v>
      </c>
      <c r="K44" s="373"/>
      <c r="L44" s="374"/>
      <c r="M44" s="121">
        <f>SUM(M39:M43)</f>
        <v>616</v>
      </c>
      <c r="N44" s="122">
        <f>SUM(N39:N43)</f>
        <v>632</v>
      </c>
      <c r="O44" s="122">
        <f>SUM(O39:O43)</f>
        <v>597</v>
      </c>
      <c r="P44" s="123">
        <f t="shared" si="11"/>
        <v>1845</v>
      </c>
    </row>
    <row r="45" spans="2:16" ht="20.25" thickBot="1">
      <c r="B45" s="375" t="s">
        <v>42</v>
      </c>
      <c r="C45" s="376"/>
      <c r="D45" s="6">
        <f>SUM(E45:H45)</f>
        <v>4</v>
      </c>
      <c r="E45" s="124">
        <f>IF(E44&gt;M44,2,0)+IF(E44&lt;M44,0)+IF(E44=M44,1)</f>
        <v>2</v>
      </c>
      <c r="F45" s="125">
        <f>IF(F44&gt;N44,2,0)+IF(F44&lt;N44,0)+IF(F44=N44,1)</f>
        <v>0</v>
      </c>
      <c r="G45" s="125">
        <f>IF(G44&gt;O44,2,0)+IF(G44&lt;O44,0)+IF(G44=O44,1)</f>
        <v>2</v>
      </c>
      <c r="H45" s="126">
        <f>IF(H44&gt;P44,2,0)+IF(H44&lt;P44,0)+IF(H44=P44,1)</f>
        <v>0</v>
      </c>
      <c r="J45" s="375" t="s">
        <v>42</v>
      </c>
      <c r="K45" s="376"/>
      <c r="L45" s="6">
        <f>SUM(M45:P45)</f>
        <v>4</v>
      </c>
      <c r="M45" s="124">
        <f>IF(M44&gt;E44,2,0)+IF(M44&lt;E44,0)+IF(M44=E44,1)</f>
        <v>0</v>
      </c>
      <c r="N45" s="125">
        <f>IF(N44&gt;F44,2,0)+IF(N44&lt;F44,0)+IF(N44=F44,1)</f>
        <v>2</v>
      </c>
      <c r="O45" s="125">
        <f>IF(O44&gt;G44,2,0)+IF(O44&lt;G44,0)+IF(O44=G44,1)</f>
        <v>0</v>
      </c>
      <c r="P45" s="126">
        <f>IF(P44&gt;H44,2,0)+IF(P44&lt;H44,0)+IF(P44=H44,1)</f>
        <v>2</v>
      </c>
    </row>
    <row r="46" spans="2:16" ht="15.75" thickBot="1"/>
    <row r="47" spans="2:16" ht="30.75" thickBot="1">
      <c r="B47" s="377" t="s">
        <v>95</v>
      </c>
      <c r="C47" s="378"/>
      <c r="D47" s="378"/>
      <c r="E47" s="378"/>
      <c r="F47" s="378"/>
      <c r="G47" s="378"/>
      <c r="H47" s="379"/>
      <c r="I47" s="142"/>
      <c r="J47" s="377" t="s">
        <v>142</v>
      </c>
      <c r="K47" s="378"/>
      <c r="L47" s="378"/>
      <c r="M47" s="378"/>
      <c r="N47" s="378"/>
      <c r="O47" s="378"/>
      <c r="P47" s="379"/>
    </row>
    <row r="48" spans="2:16" ht="17.25">
      <c r="B48" s="369" t="s">
        <v>229</v>
      </c>
      <c r="C48" s="370"/>
      <c r="D48" s="371"/>
      <c r="E48" s="112">
        <v>136</v>
      </c>
      <c r="F48" s="113">
        <v>115</v>
      </c>
      <c r="G48" s="113">
        <v>143</v>
      </c>
      <c r="H48" s="114">
        <f t="shared" ref="H48:H53" si="12">SUM(E48:G48)</f>
        <v>394</v>
      </c>
      <c r="J48" s="369" t="s">
        <v>325</v>
      </c>
      <c r="K48" s="370"/>
      <c r="L48" s="371"/>
      <c r="M48" s="112">
        <v>164</v>
      </c>
      <c r="N48" s="113">
        <v>124</v>
      </c>
      <c r="O48" s="113">
        <v>125</v>
      </c>
      <c r="P48" s="114">
        <f t="shared" ref="P48:P53" si="13">SUM(M48:O48)</f>
        <v>413</v>
      </c>
    </row>
    <row r="49" spans="2:16" ht="17.25">
      <c r="B49" s="359" t="s">
        <v>170</v>
      </c>
      <c r="C49" s="360"/>
      <c r="D49" s="361"/>
      <c r="E49" s="115">
        <v>129</v>
      </c>
      <c r="F49" s="116">
        <v>105</v>
      </c>
      <c r="G49" s="116">
        <v>108</v>
      </c>
      <c r="H49" s="117">
        <f t="shared" si="12"/>
        <v>342</v>
      </c>
      <c r="J49" s="359" t="s">
        <v>74</v>
      </c>
      <c r="K49" s="360"/>
      <c r="L49" s="361"/>
      <c r="M49" s="115">
        <v>110</v>
      </c>
      <c r="N49" s="116">
        <v>102</v>
      </c>
      <c r="O49" s="116">
        <v>112</v>
      </c>
      <c r="P49" s="117">
        <f t="shared" si="13"/>
        <v>324</v>
      </c>
    </row>
    <row r="50" spans="2:16" ht="17.25">
      <c r="B50" s="359" t="s">
        <v>157</v>
      </c>
      <c r="C50" s="360"/>
      <c r="D50" s="361"/>
      <c r="E50" s="115">
        <v>96</v>
      </c>
      <c r="F50" s="116">
        <v>113</v>
      </c>
      <c r="G50" s="116">
        <v>115</v>
      </c>
      <c r="H50" s="117">
        <f t="shared" si="12"/>
        <v>324</v>
      </c>
      <c r="J50" s="359" t="s">
        <v>282</v>
      </c>
      <c r="K50" s="360"/>
      <c r="L50" s="361"/>
      <c r="M50" s="115">
        <v>145</v>
      </c>
      <c r="N50" s="116">
        <v>104</v>
      </c>
      <c r="O50" s="116">
        <v>125</v>
      </c>
      <c r="P50" s="117">
        <f t="shared" si="13"/>
        <v>374</v>
      </c>
    </row>
    <row r="51" spans="2:16" ht="17.25">
      <c r="B51" s="359" t="s">
        <v>168</v>
      </c>
      <c r="C51" s="360"/>
      <c r="D51" s="361"/>
      <c r="E51" s="115">
        <v>126</v>
      </c>
      <c r="F51" s="116">
        <v>124</v>
      </c>
      <c r="G51" s="116">
        <v>133</v>
      </c>
      <c r="H51" s="117">
        <f t="shared" si="12"/>
        <v>383</v>
      </c>
      <c r="J51" s="359" t="s">
        <v>284</v>
      </c>
      <c r="K51" s="360"/>
      <c r="L51" s="361"/>
      <c r="M51" s="115">
        <v>113</v>
      </c>
      <c r="N51" s="116">
        <v>122</v>
      </c>
      <c r="O51" s="116">
        <v>141</v>
      </c>
      <c r="P51" s="117">
        <f t="shared" si="13"/>
        <v>376</v>
      </c>
    </row>
    <row r="52" spans="2:16" ht="18" thickBot="1">
      <c r="B52" s="362" t="s">
        <v>64</v>
      </c>
      <c r="C52" s="363"/>
      <c r="D52" s="364"/>
      <c r="E52" s="118">
        <v>100</v>
      </c>
      <c r="F52" s="119">
        <v>98</v>
      </c>
      <c r="G52" s="119">
        <v>123</v>
      </c>
      <c r="H52" s="120">
        <f t="shared" si="12"/>
        <v>321</v>
      </c>
      <c r="J52" s="362" t="s">
        <v>283</v>
      </c>
      <c r="K52" s="363"/>
      <c r="L52" s="364"/>
      <c r="M52" s="118">
        <v>117</v>
      </c>
      <c r="N52" s="119">
        <v>124</v>
      </c>
      <c r="O52" s="119">
        <v>134</v>
      </c>
      <c r="P52" s="120">
        <f t="shared" si="13"/>
        <v>375</v>
      </c>
    </row>
    <row r="53" spans="2:16" ht="19.5" thickBot="1">
      <c r="B53" s="372" t="s">
        <v>43</v>
      </c>
      <c r="C53" s="373"/>
      <c r="D53" s="374"/>
      <c r="E53" s="121">
        <f>SUM(E48:E52)</f>
        <v>587</v>
      </c>
      <c r="F53" s="122">
        <f>SUM(F48:F52)</f>
        <v>555</v>
      </c>
      <c r="G53" s="122">
        <f>SUM(G48:G52)</f>
        <v>622</v>
      </c>
      <c r="H53" s="123">
        <f t="shared" si="12"/>
        <v>1764</v>
      </c>
      <c r="J53" s="372" t="s">
        <v>43</v>
      </c>
      <c r="K53" s="373"/>
      <c r="L53" s="374"/>
      <c r="M53" s="121">
        <f>SUM(M48:M52)</f>
        <v>649</v>
      </c>
      <c r="N53" s="122">
        <f>SUM(N48:N52)</f>
        <v>576</v>
      </c>
      <c r="O53" s="122">
        <f>SUM(O48:O52)</f>
        <v>637</v>
      </c>
      <c r="P53" s="123">
        <f t="shared" si="13"/>
        <v>1862</v>
      </c>
    </row>
    <row r="54" spans="2:16" ht="20.25" thickBot="1">
      <c r="B54" s="375" t="s">
        <v>42</v>
      </c>
      <c r="C54" s="376"/>
      <c r="D54" s="6">
        <f>SUM(E54:H54)</f>
        <v>0</v>
      </c>
      <c r="E54" s="124">
        <f>IF(E53&gt;M53,2,0)+IF(E53&lt;M53,0)+IF(E53=M53,1)</f>
        <v>0</v>
      </c>
      <c r="F54" s="125">
        <f>IF(F53&gt;N53,2,0)+IF(F53&lt;N53,0)+IF(F53=N53,1)</f>
        <v>0</v>
      </c>
      <c r="G54" s="125">
        <f>IF(G53&gt;O53,2,0)+IF(G53&lt;O53,0)+IF(G53=O53,1)</f>
        <v>0</v>
      </c>
      <c r="H54" s="126">
        <f>IF(H53&gt;P53,2,0)+IF(H53&lt;P53,0)+IF(H53=P53,1)</f>
        <v>0</v>
      </c>
      <c r="J54" s="375" t="s">
        <v>42</v>
      </c>
      <c r="K54" s="376"/>
      <c r="L54" s="6">
        <f>SUM(M54:P54)</f>
        <v>8</v>
      </c>
      <c r="M54" s="124">
        <f>IF(M53&gt;E53,2,0)+IF(M53&lt;E53,0)+IF(M53=E53,1)</f>
        <v>2</v>
      </c>
      <c r="N54" s="125">
        <f>IF(N53&gt;F53,2,0)+IF(N53&lt;F53,0)+IF(N53=F53,1)</f>
        <v>2</v>
      </c>
      <c r="O54" s="125">
        <f>IF(O53&gt;G53,2,0)+IF(O53&lt;G53,0)+IF(O53=G53,1)</f>
        <v>2</v>
      </c>
      <c r="P54" s="126">
        <f>IF(P53&gt;H53,2,0)+IF(P53&lt;H53,0)+IF(P53=H53,1)</f>
        <v>2</v>
      </c>
    </row>
    <row r="55" spans="2:16" ht="15.75" thickBot="1"/>
    <row r="56" spans="2:16" ht="21.75" thickTop="1" thickBot="1">
      <c r="B56" s="383" t="s">
        <v>222</v>
      </c>
      <c r="C56" s="384"/>
      <c r="D56" s="384"/>
      <c r="E56" s="384"/>
      <c r="F56" s="384"/>
      <c r="G56" s="384"/>
      <c r="H56" s="385"/>
      <c r="J56" s="383" t="s">
        <v>223</v>
      </c>
      <c r="K56" s="384"/>
      <c r="L56" s="384"/>
      <c r="M56" s="384"/>
      <c r="N56" s="384"/>
      <c r="O56" s="384"/>
      <c r="P56" s="385"/>
    </row>
    <row r="57" spans="2:16" ht="17.25" thickTop="1">
      <c r="B57" s="386" t="s">
        <v>169</v>
      </c>
      <c r="C57" s="387"/>
      <c r="D57" s="387"/>
      <c r="E57" s="11" t="s">
        <v>172</v>
      </c>
      <c r="F57" s="387" t="s">
        <v>176</v>
      </c>
      <c r="G57" s="387"/>
      <c r="H57" s="388"/>
      <c r="I57" s="143"/>
      <c r="J57" s="386" t="s">
        <v>2</v>
      </c>
      <c r="K57" s="387"/>
      <c r="L57" s="387"/>
      <c r="M57" s="11" t="s">
        <v>172</v>
      </c>
      <c r="N57" s="387" t="s">
        <v>169</v>
      </c>
      <c r="O57" s="387"/>
      <c r="P57" s="388"/>
    </row>
    <row r="58" spans="2:16" ht="16.5">
      <c r="B58" s="380" t="s">
        <v>163</v>
      </c>
      <c r="C58" s="381"/>
      <c r="D58" s="381"/>
      <c r="E58" s="11" t="s">
        <v>172</v>
      </c>
      <c r="F58" s="381" t="s">
        <v>95</v>
      </c>
      <c r="G58" s="381"/>
      <c r="H58" s="382"/>
      <c r="I58" s="143"/>
      <c r="J58" s="380" t="s">
        <v>97</v>
      </c>
      <c r="K58" s="381"/>
      <c r="L58" s="381"/>
      <c r="M58" s="11" t="s">
        <v>172</v>
      </c>
      <c r="N58" s="381" t="s">
        <v>1</v>
      </c>
      <c r="O58" s="381"/>
      <c r="P58" s="382"/>
    </row>
    <row r="59" spans="2:16" ht="16.5">
      <c r="B59" s="380" t="s">
        <v>155</v>
      </c>
      <c r="C59" s="381"/>
      <c r="D59" s="381"/>
      <c r="E59" s="11" t="s">
        <v>172</v>
      </c>
      <c r="F59" s="381" t="s">
        <v>96</v>
      </c>
      <c r="G59" s="381"/>
      <c r="H59" s="382"/>
      <c r="I59" s="143"/>
      <c r="J59" s="380" t="s">
        <v>228</v>
      </c>
      <c r="K59" s="381"/>
      <c r="L59" s="381"/>
      <c r="M59" s="11" t="s">
        <v>172</v>
      </c>
      <c r="N59" s="381" t="s">
        <v>175</v>
      </c>
      <c r="O59" s="381"/>
      <c r="P59" s="382"/>
    </row>
    <row r="60" spans="2:16" ht="16.5">
      <c r="B60" s="380" t="s">
        <v>142</v>
      </c>
      <c r="C60" s="381"/>
      <c r="D60" s="381"/>
      <c r="E60" s="11" t="s">
        <v>172</v>
      </c>
      <c r="F60" s="381" t="s">
        <v>175</v>
      </c>
      <c r="G60" s="381"/>
      <c r="H60" s="382"/>
      <c r="I60" s="143"/>
      <c r="J60" s="380" t="s">
        <v>142</v>
      </c>
      <c r="K60" s="381"/>
      <c r="L60" s="381"/>
      <c r="M60" s="11" t="s">
        <v>172</v>
      </c>
      <c r="N60" s="381" t="s">
        <v>96</v>
      </c>
      <c r="O60" s="381"/>
      <c r="P60" s="382"/>
    </row>
    <row r="61" spans="2:16" ht="16.5">
      <c r="B61" s="380" t="s">
        <v>228</v>
      </c>
      <c r="C61" s="381"/>
      <c r="D61" s="381"/>
      <c r="E61" s="11" t="s">
        <v>172</v>
      </c>
      <c r="F61" s="381" t="s">
        <v>97</v>
      </c>
      <c r="G61" s="381"/>
      <c r="H61" s="382"/>
      <c r="I61" s="143"/>
      <c r="J61" s="380" t="s">
        <v>155</v>
      </c>
      <c r="K61" s="381"/>
      <c r="L61" s="381"/>
      <c r="M61" s="11" t="s">
        <v>172</v>
      </c>
      <c r="N61" s="381" t="s">
        <v>95</v>
      </c>
      <c r="O61" s="381"/>
      <c r="P61" s="382"/>
    </row>
    <row r="62" spans="2:16" ht="17.25" thickBot="1">
      <c r="B62" s="389" t="s">
        <v>2</v>
      </c>
      <c r="C62" s="390"/>
      <c r="D62" s="390"/>
      <c r="E62" s="144" t="s">
        <v>172</v>
      </c>
      <c r="F62" s="390" t="s">
        <v>1</v>
      </c>
      <c r="G62" s="390"/>
      <c r="H62" s="391"/>
      <c r="I62" s="143"/>
      <c r="J62" s="389" t="s">
        <v>163</v>
      </c>
      <c r="K62" s="390"/>
      <c r="L62" s="390"/>
      <c r="M62" s="144" t="s">
        <v>172</v>
      </c>
      <c r="N62" s="390" t="s">
        <v>176</v>
      </c>
      <c r="O62" s="390"/>
      <c r="P62" s="391"/>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63" priority="19" operator="greaterThanOrEqual">
      <formula>150</formula>
    </cfRule>
  </conditionalFormatting>
  <conditionalFormatting sqref="E12:G16">
    <cfRule type="cellIs" dxfId="162" priority="22" operator="greaterThanOrEqual">
      <formula>150</formula>
    </cfRule>
  </conditionalFormatting>
  <conditionalFormatting sqref="E21:G25">
    <cfRule type="cellIs" dxfId="161" priority="13" operator="greaterThanOrEqual">
      <formula>150</formula>
    </cfRule>
  </conditionalFormatting>
  <conditionalFormatting sqref="E30:G34">
    <cfRule type="cellIs" dxfId="160" priority="3" operator="greaterThanOrEqual">
      <formula>150</formula>
    </cfRule>
  </conditionalFormatting>
  <conditionalFormatting sqref="E39:G43">
    <cfRule type="cellIs" dxfId="159" priority="7" operator="greaterThanOrEqual">
      <formula>150</formula>
    </cfRule>
  </conditionalFormatting>
  <conditionalFormatting sqref="E48:G52">
    <cfRule type="cellIs" dxfId="158" priority="10" operator="greaterThanOrEqual">
      <formula>150</formula>
    </cfRule>
  </conditionalFormatting>
  <conditionalFormatting sqref="H3:H7 P3:P7">
    <cfRule type="cellIs" dxfId="157" priority="20" operator="greaterThanOrEqual">
      <formula>400</formula>
    </cfRule>
  </conditionalFormatting>
  <conditionalFormatting sqref="H12:H16 P12:P16">
    <cfRule type="cellIs" dxfId="156" priority="23" operator="greaterThanOrEqual">
      <formula>400</formula>
    </cfRule>
  </conditionalFormatting>
  <conditionalFormatting sqref="H21:H25 P21:P25">
    <cfRule type="cellIs" dxfId="155" priority="14" operator="greaterThanOrEqual">
      <formula>400</formula>
    </cfRule>
  </conditionalFormatting>
  <conditionalFormatting sqref="H30:H34">
    <cfRule type="cellIs" dxfId="154" priority="17" operator="greaterThanOrEqual">
      <formula>400</formula>
    </cfRule>
  </conditionalFormatting>
  <conditionalFormatting sqref="H39:H43 P39:P43">
    <cfRule type="cellIs" dxfId="153" priority="8" operator="greaterThanOrEqual">
      <formula>400</formula>
    </cfRule>
  </conditionalFormatting>
  <conditionalFormatting sqref="H48:H52 P48:P52">
    <cfRule type="cellIs" dxfId="152" priority="11" operator="greaterThanOrEqual">
      <formula>400</formula>
    </cfRule>
  </conditionalFormatting>
  <conditionalFormatting sqref="M3:O7">
    <cfRule type="cellIs" dxfId="151" priority="18" operator="greaterThanOrEqual">
      <formula>150</formula>
    </cfRule>
  </conditionalFormatting>
  <conditionalFormatting sqref="M12:O16">
    <cfRule type="cellIs" dxfId="150" priority="21" operator="greaterThanOrEqual">
      <formula>150</formula>
    </cfRule>
  </conditionalFormatting>
  <conditionalFormatting sqref="M21:O25">
    <cfRule type="cellIs" dxfId="149" priority="12" operator="greaterThanOrEqual">
      <formula>150</formula>
    </cfRule>
  </conditionalFormatting>
  <conditionalFormatting sqref="M30:O34">
    <cfRule type="cellIs" dxfId="148" priority="1" operator="greaterThanOrEqual">
      <formula>150</formula>
    </cfRule>
  </conditionalFormatting>
  <conditionalFormatting sqref="M39:O43">
    <cfRule type="cellIs" dxfId="147" priority="6" operator="greaterThanOrEqual">
      <formula>150</formula>
    </cfRule>
  </conditionalFormatting>
  <conditionalFormatting sqref="M48:O52">
    <cfRule type="cellIs" dxfId="146" priority="9" operator="greaterThanOrEqual">
      <formula>150</formula>
    </cfRule>
  </conditionalFormatting>
  <conditionalFormatting sqref="P30:P34">
    <cfRule type="cellIs" dxfId="145" priority="2" operator="greaterThanOrEqual">
      <formula>400</formula>
    </cfRule>
  </conditionalFormatting>
  <pageMargins left="0.7" right="0.7" top="0.75" bottom="0.75" header="0.3" footer="0.3"/>
  <headerFooter>
    <oddFooter>&amp;C_x000D_&amp;1#&amp;"Calibri"&amp;10&amp;K000000 DSV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1E2FE-E0B6-44DB-961A-892DC9AE20B1}">
  <dimension ref="A1:Q63"/>
  <sheetViews>
    <sheetView workbookViewId="0">
      <selection activeCell="M68" sqref="M68"/>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5" t="s">
        <v>354</v>
      </c>
      <c r="B1" s="365"/>
      <c r="C1" s="365"/>
      <c r="D1" s="365"/>
      <c r="E1" s="365"/>
      <c r="F1" s="365"/>
      <c r="G1" s="365"/>
      <c r="H1" s="365"/>
      <c r="I1" s="365"/>
      <c r="J1" s="365"/>
      <c r="K1" s="365"/>
      <c r="L1" s="365"/>
      <c r="M1" s="365"/>
      <c r="N1" s="365"/>
      <c r="O1" s="365"/>
      <c r="P1" s="365"/>
      <c r="Q1" s="365"/>
    </row>
    <row r="2" spans="1:17" ht="30.75" thickBot="1">
      <c r="B2" s="366" t="s">
        <v>142</v>
      </c>
      <c r="C2" s="367"/>
      <c r="D2" s="367"/>
      <c r="E2" s="367"/>
      <c r="F2" s="367"/>
      <c r="G2" s="367"/>
      <c r="H2" s="368"/>
      <c r="I2" s="142"/>
      <c r="J2" s="366" t="s">
        <v>175</v>
      </c>
      <c r="K2" s="367"/>
      <c r="L2" s="367"/>
      <c r="M2" s="367"/>
      <c r="N2" s="367"/>
      <c r="O2" s="367"/>
      <c r="P2" s="368"/>
    </row>
    <row r="3" spans="1:17" ht="17.25">
      <c r="B3" s="369" t="s">
        <v>346</v>
      </c>
      <c r="C3" s="370"/>
      <c r="D3" s="371"/>
      <c r="E3" s="112">
        <v>119</v>
      </c>
      <c r="F3" s="113">
        <v>151</v>
      </c>
      <c r="G3" s="113">
        <v>119</v>
      </c>
      <c r="H3" s="114">
        <f t="shared" ref="H3:H8" si="0">SUM(E3:G3)</f>
        <v>389</v>
      </c>
      <c r="J3" s="369" t="s">
        <v>221</v>
      </c>
      <c r="K3" s="370"/>
      <c r="L3" s="371"/>
      <c r="M3" s="112">
        <v>107</v>
      </c>
      <c r="N3" s="113">
        <v>114</v>
      </c>
      <c r="O3" s="113">
        <v>130</v>
      </c>
      <c r="P3" s="114">
        <f t="shared" ref="P3:P8" si="1">SUM(M3:O3)</f>
        <v>351</v>
      </c>
    </row>
    <row r="4" spans="1:17" ht="17.25">
      <c r="B4" s="359" t="s">
        <v>74</v>
      </c>
      <c r="C4" s="360"/>
      <c r="D4" s="361"/>
      <c r="E4" s="115">
        <v>94</v>
      </c>
      <c r="F4" s="116">
        <v>97</v>
      </c>
      <c r="G4" s="116">
        <v>93</v>
      </c>
      <c r="H4" s="117">
        <f t="shared" si="0"/>
        <v>284</v>
      </c>
      <c r="J4" s="359" t="s">
        <v>171</v>
      </c>
      <c r="K4" s="360"/>
      <c r="L4" s="361"/>
      <c r="M4" s="115">
        <v>106</v>
      </c>
      <c r="N4" s="116">
        <v>108</v>
      </c>
      <c r="O4" s="116">
        <v>106</v>
      </c>
      <c r="P4" s="117">
        <f t="shared" si="1"/>
        <v>320</v>
      </c>
    </row>
    <row r="5" spans="1:17" ht="17.25">
      <c r="B5" s="359" t="s">
        <v>282</v>
      </c>
      <c r="C5" s="360"/>
      <c r="D5" s="361"/>
      <c r="E5" s="115">
        <v>123</v>
      </c>
      <c r="F5" s="116">
        <v>114</v>
      </c>
      <c r="G5" s="116">
        <v>127</v>
      </c>
      <c r="H5" s="117">
        <f t="shared" si="0"/>
        <v>364</v>
      </c>
      <c r="J5" s="359" t="s">
        <v>165</v>
      </c>
      <c r="K5" s="360"/>
      <c r="L5" s="361"/>
      <c r="M5" s="115">
        <v>123</v>
      </c>
      <c r="N5" s="116">
        <v>100</v>
      </c>
      <c r="O5" s="116">
        <v>123</v>
      </c>
      <c r="P5" s="117">
        <f t="shared" si="1"/>
        <v>346</v>
      </c>
    </row>
    <row r="6" spans="1:17" ht="17.25">
      <c r="B6" s="359" t="s">
        <v>284</v>
      </c>
      <c r="C6" s="360"/>
      <c r="D6" s="361"/>
      <c r="E6" s="115">
        <v>118</v>
      </c>
      <c r="F6" s="116">
        <v>128</v>
      </c>
      <c r="G6" s="116">
        <v>105</v>
      </c>
      <c r="H6" s="117">
        <f t="shared" si="0"/>
        <v>351</v>
      </c>
      <c r="J6" s="359" t="s">
        <v>80</v>
      </c>
      <c r="K6" s="360"/>
      <c r="L6" s="361"/>
      <c r="M6" s="115">
        <v>123</v>
      </c>
      <c r="N6" s="116">
        <v>94</v>
      </c>
      <c r="O6" s="116">
        <v>102</v>
      </c>
      <c r="P6" s="117">
        <f t="shared" si="1"/>
        <v>319</v>
      </c>
    </row>
    <row r="7" spans="1:17" ht="18" thickBot="1">
      <c r="B7" s="362" t="s">
        <v>283</v>
      </c>
      <c r="C7" s="363"/>
      <c r="D7" s="364"/>
      <c r="E7" s="118">
        <v>141</v>
      </c>
      <c r="F7" s="119">
        <v>109</v>
      </c>
      <c r="G7" s="119">
        <v>126</v>
      </c>
      <c r="H7" s="120">
        <f t="shared" si="0"/>
        <v>376</v>
      </c>
      <c r="J7" s="362" t="s">
        <v>166</v>
      </c>
      <c r="K7" s="363"/>
      <c r="L7" s="364"/>
      <c r="M7" s="118">
        <v>142</v>
      </c>
      <c r="N7" s="119">
        <v>96</v>
      </c>
      <c r="O7" s="119">
        <v>132</v>
      </c>
      <c r="P7" s="120">
        <f t="shared" si="1"/>
        <v>370</v>
      </c>
    </row>
    <row r="8" spans="1:17" ht="19.5" thickBot="1">
      <c r="B8" s="372" t="s">
        <v>43</v>
      </c>
      <c r="C8" s="373"/>
      <c r="D8" s="374"/>
      <c r="E8" s="121">
        <f>SUM(E3:E7)</f>
        <v>595</v>
      </c>
      <c r="F8" s="122">
        <f>SUM(F3:F7)</f>
        <v>599</v>
      </c>
      <c r="G8" s="122">
        <f>SUM(G3:G7)</f>
        <v>570</v>
      </c>
      <c r="H8" s="123">
        <f t="shared" si="0"/>
        <v>1764</v>
      </c>
      <c r="J8" s="372" t="s">
        <v>43</v>
      </c>
      <c r="K8" s="373"/>
      <c r="L8" s="374"/>
      <c r="M8" s="121">
        <f>SUM(M3:M7)</f>
        <v>601</v>
      </c>
      <c r="N8" s="122">
        <f>SUM(N3:N7)</f>
        <v>512</v>
      </c>
      <c r="O8" s="122">
        <f>SUM(O3:O7)</f>
        <v>593</v>
      </c>
      <c r="P8" s="123">
        <f t="shared" si="1"/>
        <v>1706</v>
      </c>
    </row>
    <row r="9" spans="1:17" ht="20.25" thickBot="1">
      <c r="B9" s="375" t="s">
        <v>42</v>
      </c>
      <c r="C9" s="376"/>
      <c r="D9" s="6">
        <f>SUM(E9:H9)</f>
        <v>4</v>
      </c>
      <c r="E9" s="124">
        <f>IF(E8&gt;M8,2,0)+IF(E8&lt;M8,0)+IF(E8=M8,1)</f>
        <v>0</v>
      </c>
      <c r="F9" s="125">
        <f>IF(F8&gt;N8,2,0)+IF(F8&lt;N8,0)+IF(F8=N8,1)</f>
        <v>2</v>
      </c>
      <c r="G9" s="125">
        <f>IF(G8&gt;O8,2,0)+IF(G8&lt;O8,0)+IF(G8=O8,1)</f>
        <v>0</v>
      </c>
      <c r="H9" s="126">
        <f>IF(H8&gt;P8,2,0)+IF(H8&lt;P8,0)+IF(H8=P8,1)</f>
        <v>2</v>
      </c>
      <c r="J9" s="375" t="s">
        <v>42</v>
      </c>
      <c r="K9" s="376"/>
      <c r="L9" s="6">
        <f>SUM(M9:P9)</f>
        <v>4</v>
      </c>
      <c r="M9" s="124">
        <f>IF(M8&gt;E8,2,0)+IF(M8&lt;E8,0)+IF(M8=E8,1)</f>
        <v>2</v>
      </c>
      <c r="N9" s="125">
        <f>IF(N8&gt;F8,2,0)+IF(N8&lt;F8,0)+IF(N8=F8,1)</f>
        <v>0</v>
      </c>
      <c r="O9" s="125">
        <f>IF(O8&gt;G8,2,0)+IF(O8&lt;G8,0)+IF(O8=G8,1)</f>
        <v>2</v>
      </c>
      <c r="P9" s="126">
        <f>IF(P8&gt;H8,2,0)+IF(P8&lt;H8,0)+IF(P8=H8,1)</f>
        <v>0</v>
      </c>
    </row>
    <row r="10" spans="1:17" ht="15.75" thickBot="1"/>
    <row r="11" spans="1:17" ht="30.75" thickBot="1">
      <c r="B11" s="377" t="s">
        <v>228</v>
      </c>
      <c r="C11" s="378"/>
      <c r="D11" s="378"/>
      <c r="E11" s="378"/>
      <c r="F11" s="378"/>
      <c r="G11" s="378"/>
      <c r="H11" s="379"/>
      <c r="I11" s="142"/>
      <c r="J11" s="377" t="s">
        <v>97</v>
      </c>
      <c r="K11" s="378"/>
      <c r="L11" s="378"/>
      <c r="M11" s="378"/>
      <c r="N11" s="378"/>
      <c r="O11" s="378"/>
      <c r="P11" s="379"/>
    </row>
    <row r="12" spans="1:17" ht="17.25">
      <c r="B12" s="369" t="s">
        <v>347</v>
      </c>
      <c r="C12" s="370"/>
      <c r="D12" s="371"/>
      <c r="E12" s="112">
        <v>113</v>
      </c>
      <c r="F12" s="113">
        <v>112</v>
      </c>
      <c r="G12" s="113">
        <v>118</v>
      </c>
      <c r="H12" s="114">
        <f t="shared" ref="H12:H17" si="2">SUM(E12:G12)</f>
        <v>343</v>
      </c>
      <c r="J12" s="369" t="s">
        <v>288</v>
      </c>
      <c r="K12" s="370"/>
      <c r="L12" s="371"/>
      <c r="M12" s="112">
        <v>93</v>
      </c>
      <c r="N12" s="113">
        <v>131</v>
      </c>
      <c r="O12" s="113">
        <v>102</v>
      </c>
      <c r="P12" s="114">
        <f t="shared" ref="P12:P17" si="3">SUM(M12:O12)</f>
        <v>326</v>
      </c>
    </row>
    <row r="13" spans="1:17" ht="17.25">
      <c r="B13" s="359" t="s">
        <v>249</v>
      </c>
      <c r="C13" s="360"/>
      <c r="D13" s="361"/>
      <c r="E13" s="115">
        <v>107</v>
      </c>
      <c r="F13" s="116">
        <v>118</v>
      </c>
      <c r="G13" s="116">
        <v>103</v>
      </c>
      <c r="H13" s="117">
        <f t="shared" si="2"/>
        <v>328</v>
      </c>
      <c r="J13" s="359" t="s">
        <v>77</v>
      </c>
      <c r="K13" s="360"/>
      <c r="L13" s="361"/>
      <c r="M13" s="115">
        <v>84</v>
      </c>
      <c r="N13" s="116">
        <v>65</v>
      </c>
      <c r="O13" s="116">
        <v>77</v>
      </c>
      <c r="P13" s="117">
        <f t="shared" si="3"/>
        <v>226</v>
      </c>
    </row>
    <row r="14" spans="1:17" ht="17.25">
      <c r="B14" s="359" t="s">
        <v>250</v>
      </c>
      <c r="C14" s="360"/>
      <c r="D14" s="361"/>
      <c r="E14" s="115">
        <v>94</v>
      </c>
      <c r="F14" s="116">
        <v>107</v>
      </c>
      <c r="G14" s="116">
        <v>88</v>
      </c>
      <c r="H14" s="117">
        <f t="shared" si="2"/>
        <v>289</v>
      </c>
      <c r="J14" s="359" t="s">
        <v>287</v>
      </c>
      <c r="K14" s="360"/>
      <c r="L14" s="361"/>
      <c r="M14" s="115">
        <v>102</v>
      </c>
      <c r="N14" s="116">
        <v>114</v>
      </c>
      <c r="O14" s="116">
        <v>114</v>
      </c>
      <c r="P14" s="117">
        <f t="shared" si="3"/>
        <v>330</v>
      </c>
    </row>
    <row r="15" spans="1:17" ht="17.25">
      <c r="B15" s="359" t="s">
        <v>330</v>
      </c>
      <c r="C15" s="360"/>
      <c r="D15" s="361"/>
      <c r="E15" s="115">
        <v>95</v>
      </c>
      <c r="F15" s="116">
        <v>158</v>
      </c>
      <c r="G15" s="116">
        <v>139</v>
      </c>
      <c r="H15" s="117">
        <f t="shared" si="2"/>
        <v>392</v>
      </c>
      <c r="J15" s="359" t="s">
        <v>355</v>
      </c>
      <c r="K15" s="360"/>
      <c r="L15" s="361"/>
      <c r="M15" s="115">
        <v>96</v>
      </c>
      <c r="N15" s="116">
        <v>105</v>
      </c>
      <c r="O15" s="116">
        <v>109</v>
      </c>
      <c r="P15" s="117">
        <f t="shared" si="3"/>
        <v>310</v>
      </c>
    </row>
    <row r="16" spans="1:17" ht="18" thickBot="1">
      <c r="B16" s="362" t="s">
        <v>324</v>
      </c>
      <c r="C16" s="363"/>
      <c r="D16" s="364"/>
      <c r="E16" s="118">
        <v>97</v>
      </c>
      <c r="F16" s="119">
        <v>127</v>
      </c>
      <c r="G16" s="119">
        <v>118</v>
      </c>
      <c r="H16" s="120">
        <f t="shared" si="2"/>
        <v>342</v>
      </c>
      <c r="J16" s="362" t="s">
        <v>286</v>
      </c>
      <c r="K16" s="363"/>
      <c r="L16" s="364"/>
      <c r="M16" s="118">
        <v>101</v>
      </c>
      <c r="N16" s="119">
        <v>99</v>
      </c>
      <c r="O16" s="119">
        <v>122</v>
      </c>
      <c r="P16" s="120">
        <f t="shared" si="3"/>
        <v>322</v>
      </c>
    </row>
    <row r="17" spans="2:16" ht="19.5" thickBot="1">
      <c r="B17" s="372" t="s">
        <v>43</v>
      </c>
      <c r="C17" s="373"/>
      <c r="D17" s="374"/>
      <c r="E17" s="121">
        <f>SUM(E12:E16)</f>
        <v>506</v>
      </c>
      <c r="F17" s="122">
        <f>SUM(F12:F16)</f>
        <v>622</v>
      </c>
      <c r="G17" s="122">
        <f>SUM(G12:G16)</f>
        <v>566</v>
      </c>
      <c r="H17" s="123">
        <f t="shared" si="2"/>
        <v>1694</v>
      </c>
      <c r="J17" s="372" t="s">
        <v>43</v>
      </c>
      <c r="K17" s="373"/>
      <c r="L17" s="374"/>
      <c r="M17" s="121">
        <f>SUM(M12:M16)</f>
        <v>476</v>
      </c>
      <c r="N17" s="122">
        <f>SUM(N12:N16)</f>
        <v>514</v>
      </c>
      <c r="O17" s="122">
        <f>SUM(O12:O16)</f>
        <v>524</v>
      </c>
      <c r="P17" s="123">
        <f t="shared" si="3"/>
        <v>1514</v>
      </c>
    </row>
    <row r="18" spans="2:16" ht="20.25" thickBot="1">
      <c r="B18" s="375" t="s">
        <v>42</v>
      </c>
      <c r="C18" s="376"/>
      <c r="D18" s="6">
        <f>SUM(E18:H18)</f>
        <v>8</v>
      </c>
      <c r="E18" s="124">
        <f>IF(E17&gt;M17,2,0)+IF(E17&lt;M17,0)+IF(E17=M17,1)</f>
        <v>2</v>
      </c>
      <c r="F18" s="125">
        <f>IF(F17&gt;N17,2,0)+IF(F17&lt;N17,0)+IF(F17=N17,1)</f>
        <v>2</v>
      </c>
      <c r="G18" s="125">
        <f>IF(G17&gt;O17,2,0)+IF(G17&lt;O17,0)+IF(G17=O17,1)</f>
        <v>2</v>
      </c>
      <c r="H18" s="126">
        <f>IF(H17&gt;P17,2,0)+IF(H17&lt;P17,0)+IF(H17=P17,1)</f>
        <v>2</v>
      </c>
      <c r="J18" s="375" t="s">
        <v>42</v>
      </c>
      <c r="K18" s="376"/>
      <c r="L18" s="6">
        <f>SUM(M18:P18)</f>
        <v>0</v>
      </c>
      <c r="M18" s="124">
        <f>IF(M17&gt;E17,2,0)+IF(M17&lt;E17,0)+IF(M17=E17,1)</f>
        <v>0</v>
      </c>
      <c r="N18" s="125">
        <f>IF(N17&gt;F17,2,0)+IF(N17&lt;F17,0)+IF(N17=F17,1)</f>
        <v>0</v>
      </c>
      <c r="O18" s="125">
        <f>IF(O17&gt;G17,2,0)+IF(O17&lt;G17,0)+IF(O17=G17,1)</f>
        <v>0</v>
      </c>
      <c r="P18" s="126">
        <f>IF(P17&gt;H17,2,0)+IF(P17&lt;H17,0)+IF(P17=H17,1)</f>
        <v>0</v>
      </c>
    </row>
    <row r="19" spans="2:16" ht="15.75" thickBot="1"/>
    <row r="20" spans="2:16" ht="30.75" thickBot="1">
      <c r="B20" s="366" t="s">
        <v>169</v>
      </c>
      <c r="C20" s="367"/>
      <c r="D20" s="367"/>
      <c r="E20" s="367"/>
      <c r="F20" s="367"/>
      <c r="G20" s="367"/>
      <c r="H20" s="368"/>
      <c r="I20" s="142"/>
      <c r="J20" s="366" t="s">
        <v>176</v>
      </c>
      <c r="K20" s="367"/>
      <c r="L20" s="367"/>
      <c r="M20" s="367"/>
      <c r="N20" s="367"/>
      <c r="O20" s="367"/>
      <c r="P20" s="368"/>
    </row>
    <row r="21" spans="2:16" ht="17.25">
      <c r="B21" s="369" t="s">
        <v>279</v>
      </c>
      <c r="C21" s="370"/>
      <c r="D21" s="371"/>
      <c r="E21" s="112">
        <v>116</v>
      </c>
      <c r="F21" s="113">
        <v>99</v>
      </c>
      <c r="G21" s="113">
        <v>111</v>
      </c>
      <c r="H21" s="114">
        <f t="shared" ref="H21:H26" si="4">SUM(E21:G21)</f>
        <v>326</v>
      </c>
      <c r="J21" s="369" t="s">
        <v>252</v>
      </c>
      <c r="K21" s="370"/>
      <c r="L21" s="371"/>
      <c r="M21" s="112">
        <v>119</v>
      </c>
      <c r="N21" s="113">
        <v>111</v>
      </c>
      <c r="O21" s="113">
        <v>115</v>
      </c>
      <c r="P21" s="114">
        <f t="shared" ref="P21:P26" si="5">SUM(M21:O21)</f>
        <v>345</v>
      </c>
    </row>
    <row r="22" spans="2:16" ht="17.25">
      <c r="B22" s="359" t="s">
        <v>277</v>
      </c>
      <c r="C22" s="360"/>
      <c r="D22" s="361"/>
      <c r="E22" s="115">
        <v>97</v>
      </c>
      <c r="F22" s="116">
        <v>95</v>
      </c>
      <c r="G22" s="116">
        <v>101</v>
      </c>
      <c r="H22" s="117">
        <f t="shared" si="4"/>
        <v>293</v>
      </c>
      <c r="J22" s="359" t="s">
        <v>67</v>
      </c>
      <c r="K22" s="360"/>
      <c r="L22" s="361"/>
      <c r="M22" s="115">
        <v>109</v>
      </c>
      <c r="N22" s="116">
        <v>113</v>
      </c>
      <c r="O22" s="116">
        <v>106</v>
      </c>
      <c r="P22" s="117">
        <f t="shared" si="5"/>
        <v>328</v>
      </c>
    </row>
    <row r="23" spans="2:16" ht="17.25">
      <c r="B23" s="359" t="s">
        <v>280</v>
      </c>
      <c r="C23" s="360"/>
      <c r="D23" s="361"/>
      <c r="E23" s="115">
        <v>103</v>
      </c>
      <c r="F23" s="116">
        <v>124</v>
      </c>
      <c r="G23" s="116">
        <v>122</v>
      </c>
      <c r="H23" s="117">
        <f t="shared" si="4"/>
        <v>349</v>
      </c>
      <c r="J23" s="359" t="s">
        <v>253</v>
      </c>
      <c r="K23" s="360"/>
      <c r="L23" s="361"/>
      <c r="M23" s="115">
        <v>114</v>
      </c>
      <c r="N23" s="116">
        <v>140</v>
      </c>
      <c r="O23" s="116">
        <v>125</v>
      </c>
      <c r="P23" s="117">
        <f t="shared" si="5"/>
        <v>379</v>
      </c>
    </row>
    <row r="24" spans="2:16" ht="17.25">
      <c r="B24" s="359" t="s">
        <v>86</v>
      </c>
      <c r="C24" s="360"/>
      <c r="D24" s="361"/>
      <c r="E24" s="115">
        <v>108</v>
      </c>
      <c r="F24" s="116">
        <v>113</v>
      </c>
      <c r="G24" s="116">
        <v>148</v>
      </c>
      <c r="H24" s="117">
        <f t="shared" si="4"/>
        <v>369</v>
      </c>
      <c r="J24" s="359" t="s">
        <v>254</v>
      </c>
      <c r="K24" s="360"/>
      <c r="L24" s="361"/>
      <c r="M24" s="115">
        <v>112</v>
      </c>
      <c r="N24" s="116">
        <v>106</v>
      </c>
      <c r="O24" s="116">
        <v>101</v>
      </c>
      <c r="P24" s="117">
        <f t="shared" si="5"/>
        <v>319</v>
      </c>
    </row>
    <row r="25" spans="2:16" ht="18" thickBot="1">
      <c r="B25" s="362" t="s">
        <v>276</v>
      </c>
      <c r="C25" s="363"/>
      <c r="D25" s="364"/>
      <c r="E25" s="118">
        <v>110</v>
      </c>
      <c r="F25" s="119">
        <v>112</v>
      </c>
      <c r="G25" s="119">
        <v>122</v>
      </c>
      <c r="H25" s="120">
        <f t="shared" si="4"/>
        <v>344</v>
      </c>
      <c r="J25" s="362" t="s">
        <v>255</v>
      </c>
      <c r="K25" s="363"/>
      <c r="L25" s="364"/>
      <c r="M25" s="118">
        <v>131</v>
      </c>
      <c r="N25" s="119">
        <v>113</v>
      </c>
      <c r="O25" s="119">
        <v>104</v>
      </c>
      <c r="P25" s="120">
        <f t="shared" si="5"/>
        <v>348</v>
      </c>
    </row>
    <row r="26" spans="2:16" ht="19.5" thickBot="1">
      <c r="B26" s="372" t="s">
        <v>43</v>
      </c>
      <c r="C26" s="373"/>
      <c r="D26" s="374"/>
      <c r="E26" s="121">
        <f>SUM(E21:E25)</f>
        <v>534</v>
      </c>
      <c r="F26" s="122">
        <f>SUM(F21:F25)</f>
        <v>543</v>
      </c>
      <c r="G26" s="122">
        <f>SUM(G21:G25)</f>
        <v>604</v>
      </c>
      <c r="H26" s="123">
        <f t="shared" si="4"/>
        <v>1681</v>
      </c>
      <c r="J26" s="372" t="s">
        <v>43</v>
      </c>
      <c r="K26" s="373"/>
      <c r="L26" s="374"/>
      <c r="M26" s="121">
        <f>SUM(M21:M25)</f>
        <v>585</v>
      </c>
      <c r="N26" s="122">
        <f>SUM(N21:N25)</f>
        <v>583</v>
      </c>
      <c r="O26" s="122">
        <f>SUM(O21:O25)</f>
        <v>551</v>
      </c>
      <c r="P26" s="123">
        <f t="shared" si="5"/>
        <v>1719</v>
      </c>
    </row>
    <row r="27" spans="2:16" ht="20.25" thickBot="1">
      <c r="B27" s="375" t="s">
        <v>42</v>
      </c>
      <c r="C27" s="376"/>
      <c r="D27" s="6">
        <f>SUM(E27:H27)</f>
        <v>2</v>
      </c>
      <c r="E27" s="124">
        <f>IF(E26&gt;M26,2,0)+IF(E26&lt;M26,0)+IF(E26=M26,1)</f>
        <v>0</v>
      </c>
      <c r="F27" s="125">
        <f>IF(F26&gt;N26,2,0)+IF(F26&lt;N26,0)+IF(F26=N26,1)</f>
        <v>0</v>
      </c>
      <c r="G27" s="125">
        <f>IF(G26&gt;O26,2,0)+IF(G26&lt;O26,0)+IF(G26=O26,1)</f>
        <v>2</v>
      </c>
      <c r="H27" s="126">
        <f>IF(H26&gt;P26,2,0)+IF(H26&lt;P26,0)+IF(H26=P26,1)</f>
        <v>0</v>
      </c>
      <c r="J27" s="375" t="s">
        <v>42</v>
      </c>
      <c r="K27" s="376"/>
      <c r="L27" s="6">
        <f>SUM(M27:P27)</f>
        <v>6</v>
      </c>
      <c r="M27" s="124">
        <f>IF(M26&gt;E26,2,0)+IF(M26&lt;E26,0)+IF(M26=E26,1)</f>
        <v>2</v>
      </c>
      <c r="N27" s="125">
        <f>IF(N26&gt;F26,2,0)+IF(N26&lt;F26,0)+IF(N26=F26,1)</f>
        <v>2</v>
      </c>
      <c r="O27" s="125">
        <f>IF(O26&gt;G26,2,0)+IF(O26&lt;G26,0)+IF(O26=G26,1)</f>
        <v>0</v>
      </c>
      <c r="P27" s="126">
        <f>IF(P26&gt;H26,2,0)+IF(P26&lt;H26,0)+IF(P26=H26,1)</f>
        <v>2</v>
      </c>
    </row>
    <row r="28" spans="2:16" ht="15.75" thickBot="1"/>
    <row r="29" spans="2:16" ht="30.75" thickBot="1">
      <c r="B29" s="377" t="s">
        <v>163</v>
      </c>
      <c r="C29" s="378"/>
      <c r="D29" s="378"/>
      <c r="E29" s="378"/>
      <c r="F29" s="378"/>
      <c r="G29" s="378"/>
      <c r="H29" s="379"/>
      <c r="I29" s="142"/>
      <c r="J29" s="377" t="s">
        <v>95</v>
      </c>
      <c r="K29" s="378"/>
      <c r="L29" s="378"/>
      <c r="M29" s="378"/>
      <c r="N29" s="378"/>
      <c r="O29" s="378"/>
      <c r="P29" s="379"/>
    </row>
    <row r="30" spans="2:16" ht="17.25">
      <c r="B30" s="369" t="s">
        <v>323</v>
      </c>
      <c r="C30" s="370"/>
      <c r="D30" s="371"/>
      <c r="E30" s="112">
        <v>115</v>
      </c>
      <c r="F30" s="113">
        <v>108</v>
      </c>
      <c r="G30" s="113">
        <v>116</v>
      </c>
      <c r="H30" s="114">
        <f t="shared" ref="H30:H35" si="6">SUM(E30:G30)</f>
        <v>339</v>
      </c>
      <c r="J30" s="369" t="s">
        <v>229</v>
      </c>
      <c r="K30" s="370"/>
      <c r="L30" s="371"/>
      <c r="M30" s="112">
        <v>112</v>
      </c>
      <c r="N30" s="113">
        <v>127</v>
      </c>
      <c r="O30" s="113">
        <v>103</v>
      </c>
      <c r="P30" s="114">
        <f t="shared" ref="P30:P35" si="7">SUM(M30:O30)</f>
        <v>342</v>
      </c>
    </row>
    <row r="31" spans="2:16" ht="17.25">
      <c r="B31" s="359" t="s">
        <v>266</v>
      </c>
      <c r="C31" s="360"/>
      <c r="D31" s="361"/>
      <c r="E31" s="115">
        <v>143</v>
      </c>
      <c r="F31" s="116">
        <v>113</v>
      </c>
      <c r="G31" s="116">
        <v>105</v>
      </c>
      <c r="H31" s="117">
        <f t="shared" si="6"/>
        <v>361</v>
      </c>
      <c r="J31" s="359" t="s">
        <v>170</v>
      </c>
      <c r="K31" s="360"/>
      <c r="L31" s="361"/>
      <c r="M31" s="115">
        <v>122</v>
      </c>
      <c r="N31" s="116">
        <v>105</v>
      </c>
      <c r="O31" s="116">
        <v>103</v>
      </c>
      <c r="P31" s="117">
        <f t="shared" si="7"/>
        <v>330</v>
      </c>
    </row>
    <row r="32" spans="2:16" ht="17.25">
      <c r="B32" s="359" t="s">
        <v>268</v>
      </c>
      <c r="C32" s="360"/>
      <c r="D32" s="361"/>
      <c r="E32" s="115">
        <v>114</v>
      </c>
      <c r="F32" s="116">
        <v>111</v>
      </c>
      <c r="G32" s="116">
        <v>146</v>
      </c>
      <c r="H32" s="117">
        <f t="shared" si="6"/>
        <v>371</v>
      </c>
      <c r="J32" s="359" t="s">
        <v>157</v>
      </c>
      <c r="K32" s="360"/>
      <c r="L32" s="361"/>
      <c r="M32" s="115">
        <v>107</v>
      </c>
      <c r="N32" s="116">
        <v>146</v>
      </c>
      <c r="O32" s="116">
        <v>108</v>
      </c>
      <c r="P32" s="117">
        <f t="shared" si="7"/>
        <v>361</v>
      </c>
    </row>
    <row r="33" spans="2:16" ht="17.25">
      <c r="B33" s="359" t="s">
        <v>269</v>
      </c>
      <c r="C33" s="360"/>
      <c r="D33" s="361"/>
      <c r="E33" s="115">
        <v>136</v>
      </c>
      <c r="F33" s="116">
        <v>108</v>
      </c>
      <c r="G33" s="116">
        <v>97</v>
      </c>
      <c r="H33" s="117">
        <f t="shared" si="6"/>
        <v>341</v>
      </c>
      <c r="J33" s="359" t="s">
        <v>158</v>
      </c>
      <c r="K33" s="360"/>
      <c r="L33" s="361"/>
      <c r="M33" s="115">
        <v>97</v>
      </c>
      <c r="N33" s="116">
        <v>105</v>
      </c>
      <c r="O33" s="116">
        <v>117</v>
      </c>
      <c r="P33" s="117">
        <f t="shared" si="7"/>
        <v>319</v>
      </c>
    </row>
    <row r="34" spans="2:16" ht="18" thickBot="1">
      <c r="B34" s="362" t="s">
        <v>270</v>
      </c>
      <c r="C34" s="363"/>
      <c r="D34" s="364"/>
      <c r="E34" s="118">
        <v>136</v>
      </c>
      <c r="F34" s="119">
        <v>155</v>
      </c>
      <c r="G34" s="119">
        <v>119</v>
      </c>
      <c r="H34" s="120">
        <f t="shared" si="6"/>
        <v>410</v>
      </c>
      <c r="J34" s="362" t="s">
        <v>351</v>
      </c>
      <c r="K34" s="363"/>
      <c r="L34" s="364"/>
      <c r="M34" s="118">
        <v>126</v>
      </c>
      <c r="N34" s="119">
        <v>144</v>
      </c>
      <c r="O34" s="119">
        <v>109</v>
      </c>
      <c r="P34" s="120">
        <f t="shared" si="7"/>
        <v>379</v>
      </c>
    </row>
    <row r="35" spans="2:16" ht="19.5" thickBot="1">
      <c r="B35" s="372" t="s">
        <v>43</v>
      </c>
      <c r="C35" s="373"/>
      <c r="D35" s="374"/>
      <c r="E35" s="121">
        <f>SUM(E30:E34)</f>
        <v>644</v>
      </c>
      <c r="F35" s="122">
        <f>SUM(F30:F34)</f>
        <v>595</v>
      </c>
      <c r="G35" s="122">
        <f>SUM(G30:G34)</f>
        <v>583</v>
      </c>
      <c r="H35" s="123">
        <f t="shared" si="6"/>
        <v>1822</v>
      </c>
      <c r="J35" s="372" t="s">
        <v>43</v>
      </c>
      <c r="K35" s="373"/>
      <c r="L35" s="374"/>
      <c r="M35" s="121">
        <f>SUM(M30:M34)</f>
        <v>564</v>
      </c>
      <c r="N35" s="122">
        <f>SUM(N30:N34)</f>
        <v>627</v>
      </c>
      <c r="O35" s="122">
        <f>SUM(O30:O34)</f>
        <v>540</v>
      </c>
      <c r="P35" s="123">
        <f t="shared" si="7"/>
        <v>1731</v>
      </c>
    </row>
    <row r="36" spans="2:16" ht="20.25" thickBot="1">
      <c r="B36" s="375" t="s">
        <v>42</v>
      </c>
      <c r="C36" s="376"/>
      <c r="D36" s="6">
        <f>SUM(E36:H36)</f>
        <v>6</v>
      </c>
      <c r="E36" s="124">
        <f>IF(E35&gt;M35,2,0)+IF(E35&lt;M35,0)+IF(E35=M35,1)</f>
        <v>2</v>
      </c>
      <c r="F36" s="125">
        <f>IF(F35&gt;N35,2,0)+IF(F35&lt;N35,0)+IF(F35=N35,1)</f>
        <v>0</v>
      </c>
      <c r="G36" s="125">
        <f>IF(G35&gt;O35,2,0)+IF(G35&lt;O35,0)+IF(G35=O35,1)</f>
        <v>2</v>
      </c>
      <c r="H36" s="126">
        <f>IF(H35&gt;P35,2,0)+IF(H35&lt;P35,0)+IF(H35=P35,1)</f>
        <v>2</v>
      </c>
      <c r="J36" s="375" t="s">
        <v>42</v>
      </c>
      <c r="K36" s="376"/>
      <c r="L36" s="6">
        <f>SUM(M36:P36)</f>
        <v>2</v>
      </c>
      <c r="M36" s="124">
        <f>IF(M35&gt;E35,2,0)+IF(M35&lt;E35,0)+IF(M35=E35,1)</f>
        <v>0</v>
      </c>
      <c r="N36" s="125">
        <f>IF(N35&gt;F35,2,0)+IF(N35&lt;F35,0)+IF(N35=F35,1)</f>
        <v>2</v>
      </c>
      <c r="O36" s="125">
        <f>IF(O35&gt;G35,2,0)+IF(O35&lt;G35,0)+IF(O35=G35,1)</f>
        <v>0</v>
      </c>
      <c r="P36" s="126">
        <f>IF(P35&gt;H35,2,0)+IF(P35&lt;H35,0)+IF(P35=H35,1)</f>
        <v>0</v>
      </c>
    </row>
    <row r="37" spans="2:16" ht="15.75" thickBot="1"/>
    <row r="38" spans="2:16" ht="30.75" thickBot="1">
      <c r="B38" s="366" t="s">
        <v>2</v>
      </c>
      <c r="C38" s="367"/>
      <c r="D38" s="367"/>
      <c r="E38" s="367"/>
      <c r="F38" s="367"/>
      <c r="G38" s="367"/>
      <c r="H38" s="368"/>
      <c r="I38" s="142"/>
      <c r="J38" s="366" t="s">
        <v>1</v>
      </c>
      <c r="K38" s="367"/>
      <c r="L38" s="367"/>
      <c r="M38" s="367"/>
      <c r="N38" s="367"/>
      <c r="O38" s="367"/>
      <c r="P38" s="368"/>
    </row>
    <row r="39" spans="2:16" ht="17.25">
      <c r="B39" s="369" t="s">
        <v>271</v>
      </c>
      <c r="C39" s="370"/>
      <c r="D39" s="371"/>
      <c r="E39" s="112">
        <v>127</v>
      </c>
      <c r="F39" s="113">
        <v>123</v>
      </c>
      <c r="G39" s="113">
        <v>123</v>
      </c>
      <c r="H39" s="114">
        <f t="shared" ref="H39:H44" si="8">SUM(E39:G39)</f>
        <v>373</v>
      </c>
      <c r="J39" s="369" t="s">
        <v>220</v>
      </c>
      <c r="K39" s="370"/>
      <c r="L39" s="371"/>
      <c r="M39" s="112">
        <v>98</v>
      </c>
      <c r="N39" s="113">
        <v>110</v>
      </c>
      <c r="O39" s="113">
        <v>109</v>
      </c>
      <c r="P39" s="114">
        <f t="shared" ref="P39:P44" si="9">SUM(M39:O39)</f>
        <v>317</v>
      </c>
    </row>
    <row r="40" spans="2:16" ht="17.25">
      <c r="B40" s="359" t="s">
        <v>275</v>
      </c>
      <c r="C40" s="360"/>
      <c r="D40" s="361"/>
      <c r="E40" s="115">
        <v>110</v>
      </c>
      <c r="F40" s="116">
        <v>130</v>
      </c>
      <c r="G40" s="116">
        <v>143</v>
      </c>
      <c r="H40" s="117">
        <f t="shared" si="8"/>
        <v>383</v>
      </c>
      <c r="J40" s="359" t="s">
        <v>257</v>
      </c>
      <c r="K40" s="360"/>
      <c r="L40" s="361"/>
      <c r="M40" s="115">
        <v>127</v>
      </c>
      <c r="N40" s="116">
        <v>105</v>
      </c>
      <c r="O40" s="116">
        <v>127</v>
      </c>
      <c r="P40" s="117">
        <f t="shared" si="9"/>
        <v>359</v>
      </c>
    </row>
    <row r="41" spans="2:16" ht="17.25">
      <c r="B41" s="359" t="s">
        <v>274</v>
      </c>
      <c r="C41" s="360"/>
      <c r="D41" s="361"/>
      <c r="E41" s="115">
        <v>106</v>
      </c>
      <c r="F41" s="116">
        <v>120</v>
      </c>
      <c r="G41" s="116">
        <v>123</v>
      </c>
      <c r="H41" s="117">
        <f t="shared" si="8"/>
        <v>349</v>
      </c>
      <c r="J41" s="359" t="s">
        <v>258</v>
      </c>
      <c r="K41" s="360"/>
      <c r="L41" s="361"/>
      <c r="M41" s="115">
        <v>125</v>
      </c>
      <c r="N41" s="116">
        <v>120</v>
      </c>
      <c r="O41" s="116">
        <v>114</v>
      </c>
      <c r="P41" s="117">
        <f t="shared" si="9"/>
        <v>359</v>
      </c>
    </row>
    <row r="42" spans="2:16" ht="17.25">
      <c r="B42" s="359" t="s">
        <v>273</v>
      </c>
      <c r="C42" s="360"/>
      <c r="D42" s="361"/>
      <c r="E42" s="115">
        <v>110</v>
      </c>
      <c r="F42" s="116">
        <v>122</v>
      </c>
      <c r="G42" s="116">
        <v>123</v>
      </c>
      <c r="H42" s="117">
        <f t="shared" si="8"/>
        <v>355</v>
      </c>
      <c r="J42" s="359" t="s">
        <v>256</v>
      </c>
      <c r="K42" s="360"/>
      <c r="L42" s="361"/>
      <c r="M42" s="115">
        <v>124</v>
      </c>
      <c r="N42" s="116">
        <v>115</v>
      </c>
      <c r="O42" s="116">
        <v>112</v>
      </c>
      <c r="P42" s="117">
        <f t="shared" si="9"/>
        <v>351</v>
      </c>
    </row>
    <row r="43" spans="2:16" ht="18" thickBot="1">
      <c r="B43" s="362" t="s">
        <v>322</v>
      </c>
      <c r="C43" s="363"/>
      <c r="D43" s="364"/>
      <c r="E43" s="118">
        <v>131</v>
      </c>
      <c r="F43" s="119">
        <v>146</v>
      </c>
      <c r="G43" s="119">
        <v>132</v>
      </c>
      <c r="H43" s="120">
        <f t="shared" si="8"/>
        <v>409</v>
      </c>
      <c r="J43" s="362" t="s">
        <v>332</v>
      </c>
      <c r="K43" s="363"/>
      <c r="L43" s="364"/>
      <c r="M43" s="118">
        <v>122</v>
      </c>
      <c r="N43" s="119">
        <v>112</v>
      </c>
      <c r="O43" s="119">
        <v>104</v>
      </c>
      <c r="P43" s="120">
        <f t="shared" si="9"/>
        <v>338</v>
      </c>
    </row>
    <row r="44" spans="2:16" ht="19.5" thickBot="1">
      <c r="B44" s="372" t="s">
        <v>43</v>
      </c>
      <c r="C44" s="373"/>
      <c r="D44" s="374"/>
      <c r="E44" s="121">
        <f>SUM(E39:E43)</f>
        <v>584</v>
      </c>
      <c r="F44" s="122">
        <f>SUM(F39:F43)</f>
        <v>641</v>
      </c>
      <c r="G44" s="122">
        <f>SUM(G39:G43)</f>
        <v>644</v>
      </c>
      <c r="H44" s="123">
        <f t="shared" si="8"/>
        <v>1869</v>
      </c>
      <c r="J44" s="372" t="s">
        <v>43</v>
      </c>
      <c r="K44" s="373"/>
      <c r="L44" s="374"/>
      <c r="M44" s="121">
        <f>SUM(M39:M43)</f>
        <v>596</v>
      </c>
      <c r="N44" s="122">
        <f>SUM(N39:N43)</f>
        <v>562</v>
      </c>
      <c r="O44" s="122">
        <f>SUM(O39:O43)</f>
        <v>566</v>
      </c>
      <c r="P44" s="123">
        <f t="shared" si="9"/>
        <v>1724</v>
      </c>
    </row>
    <row r="45" spans="2:16" ht="20.25" thickBot="1">
      <c r="B45" s="375" t="s">
        <v>42</v>
      </c>
      <c r="C45" s="376"/>
      <c r="D45" s="6">
        <f>SUM(E45:H45)</f>
        <v>6</v>
      </c>
      <c r="E45" s="124">
        <f>IF(E44&gt;M44,2,0)+IF(E44&lt;M44,0)+IF(E44=M44,1)</f>
        <v>0</v>
      </c>
      <c r="F45" s="125">
        <f>IF(F44&gt;N44,2,0)+IF(F44&lt;N44,0)+IF(F44=N44,1)</f>
        <v>2</v>
      </c>
      <c r="G45" s="125">
        <f>IF(G44&gt;O44,2,0)+IF(G44&lt;O44,0)+IF(G44=O44,1)</f>
        <v>2</v>
      </c>
      <c r="H45" s="126">
        <f>IF(H44&gt;P44,2,0)+IF(H44&lt;P44,0)+IF(H44=P44,1)</f>
        <v>2</v>
      </c>
      <c r="J45" s="375" t="s">
        <v>42</v>
      </c>
      <c r="K45" s="376"/>
      <c r="L45" s="6">
        <f>SUM(M45:P45)</f>
        <v>2</v>
      </c>
      <c r="M45" s="124">
        <f>IF(M44&gt;E44,2,0)+IF(M44&lt;E44,0)+IF(M44=E44,1)</f>
        <v>2</v>
      </c>
      <c r="N45" s="125">
        <f>IF(N44&gt;F44,2,0)+IF(N44&lt;F44,0)+IF(N44=F44,1)</f>
        <v>0</v>
      </c>
      <c r="O45" s="125">
        <f>IF(O44&gt;G44,2,0)+IF(O44&lt;G44,0)+IF(O44=G44,1)</f>
        <v>0</v>
      </c>
      <c r="P45" s="126">
        <f>IF(P44&gt;H44,2,0)+IF(P44&lt;H44,0)+IF(P44=H44,1)</f>
        <v>0</v>
      </c>
    </row>
    <row r="46" spans="2:16" ht="15.75" thickBot="1"/>
    <row r="47" spans="2:16" ht="30.75" thickBot="1">
      <c r="B47" s="377" t="s">
        <v>155</v>
      </c>
      <c r="C47" s="378"/>
      <c r="D47" s="378"/>
      <c r="E47" s="378"/>
      <c r="F47" s="378"/>
      <c r="G47" s="378"/>
      <c r="H47" s="379"/>
      <c r="I47" s="142"/>
      <c r="J47" s="377" t="s">
        <v>96</v>
      </c>
      <c r="K47" s="378"/>
      <c r="L47" s="378"/>
      <c r="M47" s="378"/>
      <c r="N47" s="378"/>
      <c r="O47" s="378"/>
      <c r="P47" s="379"/>
    </row>
    <row r="48" spans="2:16" ht="17.25">
      <c r="B48" s="369" t="s">
        <v>247</v>
      </c>
      <c r="C48" s="370"/>
      <c r="D48" s="371"/>
      <c r="E48" s="112">
        <v>94</v>
      </c>
      <c r="F48" s="113">
        <v>101</v>
      </c>
      <c r="G48" s="113">
        <v>90</v>
      </c>
      <c r="H48" s="114">
        <f t="shared" ref="H48:H53" si="10">SUM(E48:G48)</f>
        <v>285</v>
      </c>
      <c r="J48" s="369" t="s">
        <v>263</v>
      </c>
      <c r="K48" s="370"/>
      <c r="L48" s="371"/>
      <c r="M48" s="112">
        <v>103</v>
      </c>
      <c r="N48" s="113">
        <v>107</v>
      </c>
      <c r="O48" s="113">
        <v>109</v>
      </c>
      <c r="P48" s="114">
        <f t="shared" ref="P48:P53" si="11">SUM(M48:O48)</f>
        <v>319</v>
      </c>
    </row>
    <row r="49" spans="2:16" ht="17.25">
      <c r="B49" s="359" t="s">
        <v>245</v>
      </c>
      <c r="C49" s="360"/>
      <c r="D49" s="361"/>
      <c r="E49" s="115">
        <v>88</v>
      </c>
      <c r="F49" s="116">
        <v>99</v>
      </c>
      <c r="G49" s="116">
        <v>102</v>
      </c>
      <c r="H49" s="117">
        <f t="shared" si="10"/>
        <v>289</v>
      </c>
      <c r="J49" s="359" t="s">
        <v>261</v>
      </c>
      <c r="K49" s="360"/>
      <c r="L49" s="361"/>
      <c r="M49" s="115">
        <v>125</v>
      </c>
      <c r="N49" s="116">
        <v>101</v>
      </c>
      <c r="O49" s="116">
        <v>100</v>
      </c>
      <c r="P49" s="117">
        <f t="shared" si="11"/>
        <v>326</v>
      </c>
    </row>
    <row r="50" spans="2:16" ht="17.25">
      <c r="B50" s="359" t="s">
        <v>356</v>
      </c>
      <c r="C50" s="360"/>
      <c r="D50" s="361"/>
      <c r="E50" s="115">
        <v>93</v>
      </c>
      <c r="F50" s="116">
        <v>122</v>
      </c>
      <c r="G50" s="116">
        <v>131</v>
      </c>
      <c r="H50" s="117">
        <f t="shared" si="10"/>
        <v>346</v>
      </c>
      <c r="J50" s="359" t="s">
        <v>321</v>
      </c>
      <c r="K50" s="360"/>
      <c r="L50" s="361"/>
      <c r="M50" s="115">
        <v>117</v>
      </c>
      <c r="N50" s="116">
        <v>121</v>
      </c>
      <c r="O50" s="116">
        <v>101</v>
      </c>
      <c r="P50" s="117">
        <f t="shared" si="11"/>
        <v>339</v>
      </c>
    </row>
    <row r="51" spans="2:16" ht="17.25">
      <c r="B51" s="359" t="s">
        <v>246</v>
      </c>
      <c r="C51" s="360"/>
      <c r="D51" s="361"/>
      <c r="E51" s="115">
        <v>121</v>
      </c>
      <c r="F51" s="116">
        <v>142</v>
      </c>
      <c r="G51" s="116">
        <v>105</v>
      </c>
      <c r="H51" s="117">
        <f t="shared" si="10"/>
        <v>368</v>
      </c>
      <c r="J51" s="359" t="s">
        <v>264</v>
      </c>
      <c r="K51" s="360"/>
      <c r="L51" s="361"/>
      <c r="M51" s="115">
        <v>107</v>
      </c>
      <c r="N51" s="116">
        <v>125</v>
      </c>
      <c r="O51" s="116">
        <v>94</v>
      </c>
      <c r="P51" s="117">
        <f t="shared" si="11"/>
        <v>326</v>
      </c>
    </row>
    <row r="52" spans="2:16" ht="18" thickBot="1">
      <c r="B52" s="362" t="s">
        <v>83</v>
      </c>
      <c r="C52" s="363"/>
      <c r="D52" s="364"/>
      <c r="E52" s="118">
        <v>129</v>
      </c>
      <c r="F52" s="119">
        <v>124</v>
      </c>
      <c r="G52" s="119">
        <v>106</v>
      </c>
      <c r="H52" s="120">
        <f t="shared" si="10"/>
        <v>359</v>
      </c>
      <c r="J52" s="362" t="s">
        <v>265</v>
      </c>
      <c r="K52" s="363"/>
      <c r="L52" s="364"/>
      <c r="M52" s="118">
        <v>140</v>
      </c>
      <c r="N52" s="119">
        <v>114</v>
      </c>
      <c r="O52" s="119">
        <v>108</v>
      </c>
      <c r="P52" s="120">
        <f t="shared" si="11"/>
        <v>362</v>
      </c>
    </row>
    <row r="53" spans="2:16" ht="19.5" thickBot="1">
      <c r="B53" s="372" t="s">
        <v>43</v>
      </c>
      <c r="C53" s="373"/>
      <c r="D53" s="374"/>
      <c r="E53" s="121">
        <f>SUM(E48:E52)</f>
        <v>525</v>
      </c>
      <c r="F53" s="122">
        <f>SUM(F48:F52)</f>
        <v>588</v>
      </c>
      <c r="G53" s="122">
        <f>SUM(G48:G52)</f>
        <v>534</v>
      </c>
      <c r="H53" s="123">
        <f t="shared" si="10"/>
        <v>1647</v>
      </c>
      <c r="J53" s="372" t="s">
        <v>43</v>
      </c>
      <c r="K53" s="373"/>
      <c r="L53" s="374"/>
      <c r="M53" s="121">
        <f>SUM(M48:M52)</f>
        <v>592</v>
      </c>
      <c r="N53" s="122">
        <f>SUM(N48:N52)</f>
        <v>568</v>
      </c>
      <c r="O53" s="122">
        <f>SUM(O48:O52)</f>
        <v>512</v>
      </c>
      <c r="P53" s="123">
        <f t="shared" si="11"/>
        <v>1672</v>
      </c>
    </row>
    <row r="54" spans="2:16" ht="20.25" thickBot="1">
      <c r="B54" s="375" t="s">
        <v>42</v>
      </c>
      <c r="C54" s="376"/>
      <c r="D54" s="6">
        <f>SUM(E54:H54)</f>
        <v>4</v>
      </c>
      <c r="E54" s="124">
        <f>IF(E53&gt;M53,2,0)+IF(E53&lt;M53,0)+IF(E53=M53,1)</f>
        <v>0</v>
      </c>
      <c r="F54" s="125">
        <f>IF(F53&gt;N53,2,0)+IF(F53&lt;N53,0)+IF(F53=N53,1)</f>
        <v>2</v>
      </c>
      <c r="G54" s="125">
        <f>IF(G53&gt;O53,2,0)+IF(G53&lt;O53,0)+IF(G53=O53,1)</f>
        <v>2</v>
      </c>
      <c r="H54" s="126">
        <f>IF(H53&gt;P53,2,0)+IF(H53&lt;P53,0)+IF(H53=P53,1)</f>
        <v>0</v>
      </c>
      <c r="J54" s="375" t="s">
        <v>42</v>
      </c>
      <c r="K54" s="376"/>
      <c r="L54" s="6">
        <f>SUM(M54:P54)</f>
        <v>4</v>
      </c>
      <c r="M54" s="124">
        <f>IF(M53&gt;E53,2,0)+IF(M53&lt;E53,0)+IF(M53=E53,1)</f>
        <v>2</v>
      </c>
      <c r="N54" s="125">
        <f>IF(N53&gt;F53,2,0)+IF(N53&lt;F53,0)+IF(N53=F53,1)</f>
        <v>0</v>
      </c>
      <c r="O54" s="125">
        <f>IF(O53&gt;G53,2,0)+IF(O53&lt;G53,0)+IF(O53=G53,1)</f>
        <v>0</v>
      </c>
      <c r="P54" s="126">
        <f>IF(P53&gt;H53,2,0)+IF(P53&lt;H53,0)+IF(P53=H53,1)</f>
        <v>2</v>
      </c>
    </row>
    <row r="55" spans="2:16" ht="15.75" thickBot="1"/>
    <row r="56" spans="2:16" ht="21.75" thickTop="1" thickBot="1">
      <c r="B56" s="383" t="s">
        <v>222</v>
      </c>
      <c r="C56" s="384"/>
      <c r="D56" s="384"/>
      <c r="E56" s="384"/>
      <c r="F56" s="384"/>
      <c r="G56" s="384"/>
      <c r="H56" s="385"/>
      <c r="J56" s="383" t="s">
        <v>223</v>
      </c>
      <c r="K56" s="384"/>
      <c r="L56" s="384"/>
      <c r="M56" s="384"/>
      <c r="N56" s="384"/>
      <c r="O56" s="384"/>
      <c r="P56" s="385"/>
    </row>
    <row r="57" spans="2:16" ht="17.25" thickTop="1">
      <c r="B57" s="386" t="s">
        <v>2</v>
      </c>
      <c r="C57" s="387"/>
      <c r="D57" s="387"/>
      <c r="E57" s="11" t="s">
        <v>172</v>
      </c>
      <c r="F57" s="387" t="s">
        <v>169</v>
      </c>
      <c r="G57" s="387"/>
      <c r="H57" s="388"/>
      <c r="I57" s="143"/>
      <c r="J57" s="386" t="s">
        <v>142</v>
      </c>
      <c r="K57" s="387"/>
      <c r="L57" s="387"/>
      <c r="M57" s="11" t="s">
        <v>172</v>
      </c>
      <c r="N57" s="387" t="s">
        <v>169</v>
      </c>
      <c r="O57" s="387"/>
      <c r="P57" s="388"/>
    </row>
    <row r="58" spans="2:16" ht="16.5">
      <c r="B58" s="380" t="s">
        <v>97</v>
      </c>
      <c r="C58" s="381"/>
      <c r="D58" s="381"/>
      <c r="E58" s="11" t="s">
        <v>172</v>
      </c>
      <c r="F58" s="381" t="s">
        <v>1</v>
      </c>
      <c r="G58" s="381"/>
      <c r="H58" s="382"/>
      <c r="I58" s="143"/>
      <c r="J58" s="380" t="s">
        <v>228</v>
      </c>
      <c r="K58" s="381"/>
      <c r="L58" s="381"/>
      <c r="M58" s="11" t="s">
        <v>172</v>
      </c>
      <c r="N58" s="381" t="s">
        <v>155</v>
      </c>
      <c r="O58" s="381"/>
      <c r="P58" s="382"/>
    </row>
    <row r="59" spans="2:16" ht="16.5">
      <c r="B59" s="380" t="s">
        <v>228</v>
      </c>
      <c r="C59" s="381"/>
      <c r="D59" s="381"/>
      <c r="E59" s="11" t="s">
        <v>172</v>
      </c>
      <c r="F59" s="381" t="s">
        <v>175</v>
      </c>
      <c r="G59" s="381"/>
      <c r="H59" s="382"/>
      <c r="I59" s="143"/>
      <c r="J59" s="380" t="s">
        <v>1</v>
      </c>
      <c r="K59" s="381"/>
      <c r="L59" s="381"/>
      <c r="M59" s="11" t="s">
        <v>172</v>
      </c>
      <c r="N59" s="381" t="s">
        <v>163</v>
      </c>
      <c r="O59" s="381"/>
      <c r="P59" s="382"/>
    </row>
    <row r="60" spans="2:16" ht="16.5">
      <c r="B60" s="380" t="s">
        <v>142</v>
      </c>
      <c r="C60" s="381"/>
      <c r="D60" s="381"/>
      <c r="E60" s="11" t="s">
        <v>172</v>
      </c>
      <c r="F60" s="381" t="s">
        <v>96</v>
      </c>
      <c r="G60" s="381"/>
      <c r="H60" s="382"/>
      <c r="I60" s="143"/>
      <c r="J60" s="380" t="s">
        <v>176</v>
      </c>
      <c r="K60" s="381"/>
      <c r="L60" s="381"/>
      <c r="M60" s="11" t="s">
        <v>172</v>
      </c>
      <c r="N60" s="381" t="s">
        <v>2</v>
      </c>
      <c r="O60" s="381"/>
      <c r="P60" s="382"/>
    </row>
    <row r="61" spans="2:16" ht="16.5">
      <c r="B61" s="380" t="s">
        <v>155</v>
      </c>
      <c r="C61" s="381"/>
      <c r="D61" s="381"/>
      <c r="E61" s="11" t="s">
        <v>172</v>
      </c>
      <c r="F61" s="381" t="s">
        <v>95</v>
      </c>
      <c r="G61" s="381"/>
      <c r="H61" s="382"/>
      <c r="I61" s="143"/>
      <c r="J61" s="380" t="s">
        <v>95</v>
      </c>
      <c r="K61" s="381"/>
      <c r="L61" s="381"/>
      <c r="M61" s="11" t="s">
        <v>172</v>
      </c>
      <c r="N61" s="381" t="s">
        <v>97</v>
      </c>
      <c r="O61" s="381"/>
      <c r="P61" s="382"/>
    </row>
    <row r="62" spans="2:16" ht="17.25" thickBot="1">
      <c r="B62" s="389" t="s">
        <v>163</v>
      </c>
      <c r="C62" s="390"/>
      <c r="D62" s="390"/>
      <c r="E62" s="144" t="s">
        <v>172</v>
      </c>
      <c r="F62" s="390" t="s">
        <v>176</v>
      </c>
      <c r="G62" s="390"/>
      <c r="H62" s="391"/>
      <c r="I62" s="143"/>
      <c r="J62" s="389" t="s">
        <v>175</v>
      </c>
      <c r="K62" s="390"/>
      <c r="L62" s="390"/>
      <c r="M62" s="144" t="s">
        <v>172</v>
      </c>
      <c r="N62" s="390" t="s">
        <v>96</v>
      </c>
      <c r="O62" s="390"/>
      <c r="P62" s="391"/>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44" priority="14" operator="greaterThanOrEqual">
      <formula>150</formula>
    </cfRule>
  </conditionalFormatting>
  <conditionalFormatting sqref="E12:G16">
    <cfRule type="cellIs" dxfId="143" priority="17" operator="greaterThanOrEqual">
      <formula>150</formula>
    </cfRule>
  </conditionalFormatting>
  <conditionalFormatting sqref="E21:G25">
    <cfRule type="cellIs" dxfId="142" priority="8" operator="greaterThanOrEqual">
      <formula>150</formula>
    </cfRule>
  </conditionalFormatting>
  <conditionalFormatting sqref="E30:G34">
    <cfRule type="cellIs" dxfId="141" priority="11" operator="greaterThanOrEqual">
      <formula>150</formula>
    </cfRule>
  </conditionalFormatting>
  <conditionalFormatting sqref="E39:G43">
    <cfRule type="cellIs" dxfId="140" priority="2" operator="greaterThanOrEqual">
      <formula>150</formula>
    </cfRule>
  </conditionalFormatting>
  <conditionalFormatting sqref="E48:G52">
    <cfRule type="cellIs" dxfId="139" priority="5" operator="greaterThanOrEqual">
      <formula>150</formula>
    </cfRule>
  </conditionalFormatting>
  <conditionalFormatting sqref="H3:H7 P3:P7">
    <cfRule type="cellIs" dxfId="138" priority="15" operator="greaterThanOrEqual">
      <formula>400</formula>
    </cfRule>
  </conditionalFormatting>
  <conditionalFormatting sqref="H12:H16 P12:P16">
    <cfRule type="cellIs" dxfId="137" priority="18" operator="greaterThanOrEqual">
      <formula>400</formula>
    </cfRule>
  </conditionalFormatting>
  <conditionalFormatting sqref="H21:H25 P21:P25">
    <cfRule type="cellIs" dxfId="136" priority="9" operator="greaterThanOrEqual">
      <formula>400</formula>
    </cfRule>
  </conditionalFormatting>
  <conditionalFormatting sqref="H30:H34 P30:P34">
    <cfRule type="cellIs" dxfId="135" priority="12" operator="greaterThanOrEqual">
      <formula>400</formula>
    </cfRule>
  </conditionalFormatting>
  <conditionalFormatting sqref="H39:H43 P39:P43">
    <cfRule type="cellIs" dxfId="134" priority="3" operator="greaterThanOrEqual">
      <formula>400</formula>
    </cfRule>
  </conditionalFormatting>
  <conditionalFormatting sqref="H48:H52 P48:P52">
    <cfRule type="cellIs" dxfId="133" priority="6" operator="greaterThanOrEqual">
      <formula>400</formula>
    </cfRule>
  </conditionalFormatting>
  <conditionalFormatting sqref="M3:O7">
    <cfRule type="cellIs" dxfId="132" priority="13" operator="greaterThanOrEqual">
      <formula>150</formula>
    </cfRule>
  </conditionalFormatting>
  <conditionalFormatting sqref="M12:O16">
    <cfRule type="cellIs" dxfId="131" priority="16" operator="greaterThanOrEqual">
      <formula>150</formula>
    </cfRule>
  </conditionalFormatting>
  <conditionalFormatting sqref="M21:O25">
    <cfRule type="cellIs" dxfId="130" priority="7" operator="greaterThanOrEqual">
      <formula>150</formula>
    </cfRule>
  </conditionalFormatting>
  <conditionalFormatting sqref="M30:O34">
    <cfRule type="cellIs" dxfId="129" priority="10" operator="greaterThanOrEqual">
      <formula>150</formula>
    </cfRule>
  </conditionalFormatting>
  <conditionalFormatting sqref="M39:O43">
    <cfRule type="cellIs" dxfId="128" priority="1" operator="greaterThanOrEqual">
      <formula>150</formula>
    </cfRule>
  </conditionalFormatting>
  <conditionalFormatting sqref="M48:O52">
    <cfRule type="cellIs" dxfId="127"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A3395-DAFD-4545-BACB-58508E92986F}">
  <dimension ref="A1:Q63"/>
  <sheetViews>
    <sheetView topLeftCell="A16"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5" t="s">
        <v>357</v>
      </c>
      <c r="B1" s="365"/>
      <c r="C1" s="365"/>
      <c r="D1" s="365"/>
      <c r="E1" s="365"/>
      <c r="F1" s="365"/>
      <c r="G1" s="365"/>
      <c r="H1" s="365"/>
      <c r="I1" s="365"/>
      <c r="J1" s="365"/>
      <c r="K1" s="365"/>
      <c r="L1" s="365"/>
      <c r="M1" s="365"/>
      <c r="N1" s="365"/>
      <c r="O1" s="365"/>
      <c r="P1" s="365"/>
      <c r="Q1" s="365"/>
    </row>
    <row r="2" spans="1:17" ht="30.75" thickBot="1">
      <c r="B2" s="366" t="s">
        <v>2</v>
      </c>
      <c r="C2" s="367"/>
      <c r="D2" s="367"/>
      <c r="E2" s="367"/>
      <c r="F2" s="367"/>
      <c r="G2" s="367"/>
      <c r="H2" s="368"/>
      <c r="I2" s="142"/>
      <c r="J2" s="366" t="s">
        <v>169</v>
      </c>
      <c r="K2" s="367"/>
      <c r="L2" s="367"/>
      <c r="M2" s="367"/>
      <c r="N2" s="367"/>
      <c r="O2" s="367"/>
      <c r="P2" s="368"/>
    </row>
    <row r="3" spans="1:17" ht="17.25">
      <c r="B3" s="369" t="s">
        <v>275</v>
      </c>
      <c r="C3" s="370"/>
      <c r="D3" s="371"/>
      <c r="E3" s="112">
        <v>124</v>
      </c>
      <c r="F3" s="113">
        <v>135</v>
      </c>
      <c r="G3" s="113">
        <v>81</v>
      </c>
      <c r="H3" s="114">
        <f t="shared" ref="H3:H8" si="0">SUM(E3:G3)</f>
        <v>340</v>
      </c>
      <c r="J3" s="369" t="s">
        <v>279</v>
      </c>
      <c r="K3" s="370"/>
      <c r="L3" s="371"/>
      <c r="M3" s="112">
        <v>87</v>
      </c>
      <c r="N3" s="113">
        <v>136</v>
      </c>
      <c r="O3" s="113">
        <v>108</v>
      </c>
      <c r="P3" s="114">
        <f t="shared" ref="P3:P8" si="1">SUM(M3:O3)</f>
        <v>331</v>
      </c>
    </row>
    <row r="4" spans="1:17" ht="17.25">
      <c r="B4" s="359" t="s">
        <v>347</v>
      </c>
      <c r="C4" s="360"/>
      <c r="D4" s="361"/>
      <c r="E4" s="115">
        <v>109</v>
      </c>
      <c r="F4" s="116">
        <v>95</v>
      </c>
      <c r="G4" s="116">
        <v>129</v>
      </c>
      <c r="H4" s="117">
        <f t="shared" si="0"/>
        <v>333</v>
      </c>
      <c r="J4" s="359" t="s">
        <v>277</v>
      </c>
      <c r="K4" s="360"/>
      <c r="L4" s="361"/>
      <c r="M4" s="115">
        <v>114</v>
      </c>
      <c r="N4" s="116">
        <v>92</v>
      </c>
      <c r="O4" s="116">
        <v>118</v>
      </c>
      <c r="P4" s="117">
        <f t="shared" si="1"/>
        <v>324</v>
      </c>
    </row>
    <row r="5" spans="1:17" ht="17.25">
      <c r="B5" s="359" t="s">
        <v>274</v>
      </c>
      <c r="C5" s="360"/>
      <c r="D5" s="361"/>
      <c r="E5" s="115">
        <v>116</v>
      </c>
      <c r="F5" s="116">
        <v>142</v>
      </c>
      <c r="G5" s="116">
        <v>108</v>
      </c>
      <c r="H5" s="117">
        <f t="shared" si="0"/>
        <v>366</v>
      </c>
      <c r="J5" s="359" t="s">
        <v>280</v>
      </c>
      <c r="K5" s="360"/>
      <c r="L5" s="361"/>
      <c r="M5" s="115">
        <v>122</v>
      </c>
      <c r="N5" s="116">
        <v>108</v>
      </c>
      <c r="O5" s="116">
        <v>115</v>
      </c>
      <c r="P5" s="117">
        <f t="shared" si="1"/>
        <v>345</v>
      </c>
    </row>
    <row r="6" spans="1:17" ht="17.25">
      <c r="B6" s="359" t="s">
        <v>273</v>
      </c>
      <c r="C6" s="360"/>
      <c r="D6" s="361"/>
      <c r="E6" s="115">
        <v>96</v>
      </c>
      <c r="F6" s="116">
        <v>138</v>
      </c>
      <c r="G6" s="116">
        <v>135</v>
      </c>
      <c r="H6" s="117">
        <f t="shared" si="0"/>
        <v>369</v>
      </c>
      <c r="J6" s="359" t="s">
        <v>86</v>
      </c>
      <c r="K6" s="360"/>
      <c r="L6" s="361"/>
      <c r="M6" s="115">
        <v>91</v>
      </c>
      <c r="N6" s="116">
        <v>114</v>
      </c>
      <c r="O6" s="116">
        <v>109</v>
      </c>
      <c r="P6" s="117">
        <f t="shared" si="1"/>
        <v>314</v>
      </c>
    </row>
    <row r="7" spans="1:17" ht="18" thickBot="1">
      <c r="B7" s="362" t="s">
        <v>272</v>
      </c>
      <c r="C7" s="363"/>
      <c r="D7" s="364"/>
      <c r="E7" s="118">
        <v>87</v>
      </c>
      <c r="F7" s="119">
        <v>106</v>
      </c>
      <c r="G7" s="119">
        <v>131</v>
      </c>
      <c r="H7" s="120">
        <f t="shared" si="0"/>
        <v>324</v>
      </c>
      <c r="J7" s="362" t="s">
        <v>276</v>
      </c>
      <c r="K7" s="363"/>
      <c r="L7" s="364"/>
      <c r="M7" s="118">
        <v>106</v>
      </c>
      <c r="N7" s="119">
        <v>97</v>
      </c>
      <c r="O7" s="119">
        <v>98</v>
      </c>
      <c r="P7" s="120">
        <f t="shared" si="1"/>
        <v>301</v>
      </c>
    </row>
    <row r="8" spans="1:17" ht="19.5" thickBot="1">
      <c r="B8" s="372" t="s">
        <v>43</v>
      </c>
      <c r="C8" s="373"/>
      <c r="D8" s="374"/>
      <c r="E8" s="121">
        <f>SUM(E3:E7)</f>
        <v>532</v>
      </c>
      <c r="F8" s="122">
        <f>SUM(F3:F7)</f>
        <v>616</v>
      </c>
      <c r="G8" s="122">
        <f>SUM(G3:G7)</f>
        <v>584</v>
      </c>
      <c r="H8" s="123">
        <f t="shared" si="0"/>
        <v>1732</v>
      </c>
      <c r="J8" s="372" t="s">
        <v>43</v>
      </c>
      <c r="K8" s="373"/>
      <c r="L8" s="374"/>
      <c r="M8" s="121">
        <f>SUM(M3:M7)</f>
        <v>520</v>
      </c>
      <c r="N8" s="122">
        <f>SUM(N3:N7)</f>
        <v>547</v>
      </c>
      <c r="O8" s="122">
        <f>SUM(O3:O7)</f>
        <v>548</v>
      </c>
      <c r="P8" s="123">
        <f t="shared" si="1"/>
        <v>1615</v>
      </c>
    </row>
    <row r="9" spans="1:17" ht="20.25" thickBot="1">
      <c r="B9" s="375" t="s">
        <v>42</v>
      </c>
      <c r="C9" s="376"/>
      <c r="D9" s="6">
        <f>SUM(E9:H9)</f>
        <v>8</v>
      </c>
      <c r="E9" s="124">
        <f>IF(E8&gt;M8,2,0)+IF(E8&lt;M8,0)+IF(E8=M8,1)</f>
        <v>2</v>
      </c>
      <c r="F9" s="125">
        <f>IF(F8&gt;N8,2,0)+IF(F8&lt;N8,0)+IF(F8=N8,1)</f>
        <v>2</v>
      </c>
      <c r="G9" s="125">
        <f>IF(G8&gt;O8,2,0)+IF(G8&lt;O8,0)+IF(G8=O8,1)</f>
        <v>2</v>
      </c>
      <c r="H9" s="126">
        <f>IF(H8&gt;P8,2,0)+IF(H8&lt;P8,0)+IF(H8=P8,1)</f>
        <v>2</v>
      </c>
      <c r="J9" s="375" t="s">
        <v>42</v>
      </c>
      <c r="K9" s="376"/>
      <c r="L9" s="6">
        <f>SUM(M9:P9)</f>
        <v>0</v>
      </c>
      <c r="M9" s="124">
        <f>IF(M8&gt;E8,2,0)+IF(M8&lt;E8,0)+IF(M8=E8,1)</f>
        <v>0</v>
      </c>
      <c r="N9" s="125">
        <f>IF(N8&gt;F8,2,0)+IF(N8&lt;F8,0)+IF(N8=F8,1)</f>
        <v>0</v>
      </c>
      <c r="O9" s="125">
        <f>IF(O8&gt;G8,2,0)+IF(O8&lt;G8,0)+IF(O8=G8,1)</f>
        <v>0</v>
      </c>
      <c r="P9" s="126">
        <f>IF(P8&gt;H8,2,0)+IF(P8&lt;H8,0)+IF(P8=H8,1)</f>
        <v>0</v>
      </c>
    </row>
    <row r="10" spans="1:17" ht="15.75" thickBot="1"/>
    <row r="11" spans="1:17" ht="30.75" thickBot="1">
      <c r="B11" s="377" t="s">
        <v>142</v>
      </c>
      <c r="C11" s="378"/>
      <c r="D11" s="378"/>
      <c r="E11" s="378"/>
      <c r="F11" s="378"/>
      <c r="G11" s="378"/>
      <c r="H11" s="379"/>
      <c r="I11" s="142"/>
      <c r="J11" s="377" t="s">
        <v>96</v>
      </c>
      <c r="K11" s="378"/>
      <c r="L11" s="378"/>
      <c r="M11" s="378"/>
      <c r="N11" s="378"/>
      <c r="O11" s="378"/>
      <c r="P11" s="379"/>
    </row>
    <row r="12" spans="1:17" ht="17.25">
      <c r="B12" s="369" t="s">
        <v>281</v>
      </c>
      <c r="C12" s="370"/>
      <c r="D12" s="371"/>
      <c r="E12" s="112">
        <v>120</v>
      </c>
      <c r="F12" s="113">
        <v>113</v>
      </c>
      <c r="G12" s="113">
        <v>113</v>
      </c>
      <c r="H12" s="114">
        <f t="shared" ref="H12:H17" si="2">SUM(E12:G12)</f>
        <v>346</v>
      </c>
      <c r="J12" s="369" t="s">
        <v>261</v>
      </c>
      <c r="K12" s="370"/>
      <c r="L12" s="371"/>
      <c r="M12" s="112">
        <v>144</v>
      </c>
      <c r="N12" s="113">
        <v>104</v>
      </c>
      <c r="O12" s="113">
        <v>103</v>
      </c>
      <c r="P12" s="114">
        <f t="shared" ref="P12:P17" si="3">SUM(M12:O12)</f>
        <v>351</v>
      </c>
    </row>
    <row r="13" spans="1:17" ht="17.25">
      <c r="B13" s="359" t="s">
        <v>74</v>
      </c>
      <c r="C13" s="360"/>
      <c r="D13" s="361"/>
      <c r="E13" s="115">
        <v>96</v>
      </c>
      <c r="F13" s="116">
        <v>107</v>
      </c>
      <c r="G13" s="116">
        <v>116</v>
      </c>
      <c r="H13" s="117">
        <f t="shared" si="2"/>
        <v>319</v>
      </c>
      <c r="J13" s="359" t="s">
        <v>321</v>
      </c>
      <c r="K13" s="360"/>
      <c r="L13" s="361"/>
      <c r="M13" s="115">
        <v>114</v>
      </c>
      <c r="N13" s="116">
        <v>108</v>
      </c>
      <c r="O13" s="116">
        <v>95</v>
      </c>
      <c r="P13" s="117">
        <f t="shared" si="3"/>
        <v>317</v>
      </c>
    </row>
    <row r="14" spans="1:17" ht="17.25">
      <c r="B14" s="359" t="s">
        <v>282</v>
      </c>
      <c r="C14" s="360"/>
      <c r="D14" s="361"/>
      <c r="E14" s="115">
        <v>119</v>
      </c>
      <c r="F14" s="116">
        <v>102</v>
      </c>
      <c r="G14" s="116">
        <v>92</v>
      </c>
      <c r="H14" s="117">
        <f t="shared" si="2"/>
        <v>313</v>
      </c>
      <c r="J14" s="359" t="s">
        <v>263</v>
      </c>
      <c r="K14" s="360"/>
      <c r="L14" s="361"/>
      <c r="M14" s="115">
        <v>108</v>
      </c>
      <c r="N14" s="116">
        <v>109</v>
      </c>
      <c r="O14" s="116">
        <v>132</v>
      </c>
      <c r="P14" s="117">
        <f t="shared" si="3"/>
        <v>349</v>
      </c>
    </row>
    <row r="15" spans="1:17" ht="17.25">
      <c r="B15" s="359" t="s">
        <v>284</v>
      </c>
      <c r="C15" s="360"/>
      <c r="D15" s="361"/>
      <c r="E15" s="115">
        <v>108</v>
      </c>
      <c r="F15" s="116">
        <v>116</v>
      </c>
      <c r="G15" s="116">
        <v>124</v>
      </c>
      <c r="H15" s="117">
        <f t="shared" si="2"/>
        <v>348</v>
      </c>
      <c r="J15" s="359" t="s">
        <v>264</v>
      </c>
      <c r="K15" s="360"/>
      <c r="L15" s="361"/>
      <c r="M15" s="115">
        <v>106</v>
      </c>
      <c r="N15" s="116">
        <v>114</v>
      </c>
      <c r="O15" s="116">
        <v>107</v>
      </c>
      <c r="P15" s="117">
        <f t="shared" si="3"/>
        <v>327</v>
      </c>
    </row>
    <row r="16" spans="1:17" ht="18" thickBot="1">
      <c r="B16" s="362" t="s">
        <v>283</v>
      </c>
      <c r="C16" s="363"/>
      <c r="D16" s="364"/>
      <c r="E16" s="118">
        <v>135</v>
      </c>
      <c r="F16" s="119">
        <v>116</v>
      </c>
      <c r="G16" s="119">
        <v>94</v>
      </c>
      <c r="H16" s="120">
        <f t="shared" si="2"/>
        <v>345</v>
      </c>
      <c r="J16" s="362" t="s">
        <v>265</v>
      </c>
      <c r="K16" s="363"/>
      <c r="L16" s="364"/>
      <c r="M16" s="118">
        <v>112</v>
      </c>
      <c r="N16" s="119">
        <v>103</v>
      </c>
      <c r="O16" s="119">
        <v>147</v>
      </c>
      <c r="P16" s="120">
        <f t="shared" si="3"/>
        <v>362</v>
      </c>
    </row>
    <row r="17" spans="2:16" ht="19.5" thickBot="1">
      <c r="B17" s="372" t="s">
        <v>43</v>
      </c>
      <c r="C17" s="373"/>
      <c r="D17" s="374"/>
      <c r="E17" s="121">
        <f>SUM(E12:E16)</f>
        <v>578</v>
      </c>
      <c r="F17" s="122">
        <f>SUM(F12:F16)</f>
        <v>554</v>
      </c>
      <c r="G17" s="122">
        <f>SUM(G12:G16)</f>
        <v>539</v>
      </c>
      <c r="H17" s="123">
        <f t="shared" si="2"/>
        <v>1671</v>
      </c>
      <c r="J17" s="372" t="s">
        <v>43</v>
      </c>
      <c r="K17" s="373"/>
      <c r="L17" s="374"/>
      <c r="M17" s="121">
        <f>SUM(M12:M16)</f>
        <v>584</v>
      </c>
      <c r="N17" s="122">
        <f>SUM(N12:N16)</f>
        <v>538</v>
      </c>
      <c r="O17" s="122">
        <f>SUM(O12:O16)</f>
        <v>584</v>
      </c>
      <c r="P17" s="123">
        <f t="shared" si="3"/>
        <v>1706</v>
      </c>
    </row>
    <row r="18" spans="2:16" ht="20.25" thickBot="1">
      <c r="B18" s="375" t="s">
        <v>42</v>
      </c>
      <c r="C18" s="376"/>
      <c r="D18" s="6">
        <f>SUM(E18:H18)</f>
        <v>2</v>
      </c>
      <c r="E18" s="124">
        <f>IF(E17&gt;M17,2,0)+IF(E17&lt;M17,0)+IF(E17=M17,1)</f>
        <v>0</v>
      </c>
      <c r="F18" s="125">
        <f>IF(F17&gt;N17,2,0)+IF(F17&lt;N17,0)+IF(F17=N17,1)</f>
        <v>2</v>
      </c>
      <c r="G18" s="125">
        <f>IF(G17&gt;O17,2,0)+IF(G17&lt;O17,0)+IF(G17=O17,1)</f>
        <v>0</v>
      </c>
      <c r="H18" s="126">
        <f>IF(H17&gt;P17,2,0)+IF(H17&lt;P17,0)+IF(H17=P17,1)</f>
        <v>0</v>
      </c>
      <c r="J18" s="375" t="s">
        <v>42</v>
      </c>
      <c r="K18" s="376"/>
      <c r="L18" s="6">
        <f>SUM(M18:P18)</f>
        <v>6</v>
      </c>
      <c r="M18" s="124">
        <f>IF(M17&gt;E17,2,0)+IF(M17&lt;E17,0)+IF(M17=E17,1)</f>
        <v>2</v>
      </c>
      <c r="N18" s="125">
        <f>IF(N17&gt;F17,2,0)+IF(N17&lt;F17,0)+IF(N17=F17,1)</f>
        <v>0</v>
      </c>
      <c r="O18" s="125">
        <f>IF(O17&gt;G17,2,0)+IF(O17&lt;G17,0)+IF(O17=G17,1)</f>
        <v>2</v>
      </c>
      <c r="P18" s="126">
        <f>IF(P17&gt;H17,2,0)+IF(P17&lt;H17,0)+IF(P17=H17,1)</f>
        <v>2</v>
      </c>
    </row>
    <row r="19" spans="2:16" ht="15.75" thickBot="1"/>
    <row r="20" spans="2:16" ht="30.75" thickBot="1">
      <c r="B20" s="366" t="s">
        <v>228</v>
      </c>
      <c r="C20" s="367"/>
      <c r="D20" s="367"/>
      <c r="E20" s="367"/>
      <c r="F20" s="367"/>
      <c r="G20" s="367"/>
      <c r="H20" s="368"/>
      <c r="I20" s="142"/>
      <c r="J20" s="366" t="s">
        <v>175</v>
      </c>
      <c r="K20" s="367"/>
      <c r="L20" s="367"/>
      <c r="M20" s="367"/>
      <c r="N20" s="367"/>
      <c r="O20" s="367"/>
      <c r="P20" s="368"/>
    </row>
    <row r="21" spans="2:16" ht="17.25">
      <c r="B21" s="369" t="s">
        <v>249</v>
      </c>
      <c r="C21" s="370"/>
      <c r="D21" s="371"/>
      <c r="E21" s="112">
        <v>133</v>
      </c>
      <c r="F21" s="113">
        <v>89</v>
      </c>
      <c r="G21" s="113">
        <v>108</v>
      </c>
      <c r="H21" s="114">
        <f t="shared" ref="H21:H26" si="4">SUM(E21:G21)</f>
        <v>330</v>
      </c>
      <c r="J21" s="369" t="s">
        <v>221</v>
      </c>
      <c r="K21" s="370"/>
      <c r="L21" s="371"/>
      <c r="M21" s="112">
        <v>104</v>
      </c>
      <c r="N21" s="113">
        <v>110</v>
      </c>
      <c r="O21" s="113">
        <v>130</v>
      </c>
      <c r="P21" s="114">
        <f t="shared" ref="P21:P26" si="5">SUM(M21:O21)</f>
        <v>344</v>
      </c>
    </row>
    <row r="22" spans="2:16" ht="17.25">
      <c r="B22" s="359" t="s">
        <v>248</v>
      </c>
      <c r="C22" s="360"/>
      <c r="D22" s="361"/>
      <c r="E22" s="115">
        <v>95</v>
      </c>
      <c r="F22" s="116">
        <v>115</v>
      </c>
      <c r="G22" s="116">
        <v>129</v>
      </c>
      <c r="H22" s="117">
        <f t="shared" si="4"/>
        <v>339</v>
      </c>
      <c r="J22" s="359" t="s">
        <v>358</v>
      </c>
      <c r="K22" s="360"/>
      <c r="L22" s="361"/>
      <c r="M22" s="115">
        <v>143</v>
      </c>
      <c r="N22" s="116">
        <v>119</v>
      </c>
      <c r="O22" s="116">
        <v>126</v>
      </c>
      <c r="P22" s="117">
        <f t="shared" si="5"/>
        <v>388</v>
      </c>
    </row>
    <row r="23" spans="2:16" ht="17.25">
      <c r="B23" s="359" t="s">
        <v>250</v>
      </c>
      <c r="C23" s="360"/>
      <c r="D23" s="361"/>
      <c r="E23" s="115">
        <v>92</v>
      </c>
      <c r="F23" s="116">
        <v>102</v>
      </c>
      <c r="G23" s="116">
        <v>105</v>
      </c>
      <c r="H23" s="117">
        <f t="shared" si="4"/>
        <v>299</v>
      </c>
      <c r="J23" s="359" t="s">
        <v>165</v>
      </c>
      <c r="K23" s="360"/>
      <c r="L23" s="361"/>
      <c r="M23" s="115">
        <v>102</v>
      </c>
      <c r="N23" s="116">
        <v>112</v>
      </c>
      <c r="O23" s="116">
        <v>125</v>
      </c>
      <c r="P23" s="117">
        <f t="shared" si="5"/>
        <v>339</v>
      </c>
    </row>
    <row r="24" spans="2:16" ht="17.25">
      <c r="B24" s="359" t="s">
        <v>324</v>
      </c>
      <c r="C24" s="360"/>
      <c r="D24" s="361"/>
      <c r="E24" s="115">
        <v>110</v>
      </c>
      <c r="F24" s="116">
        <v>109</v>
      </c>
      <c r="G24" s="116">
        <v>108</v>
      </c>
      <c r="H24" s="117">
        <f t="shared" si="4"/>
        <v>327</v>
      </c>
      <c r="J24" s="359" t="s">
        <v>80</v>
      </c>
      <c r="K24" s="360"/>
      <c r="L24" s="361"/>
      <c r="M24" s="115">
        <v>121</v>
      </c>
      <c r="N24" s="116">
        <v>121</v>
      </c>
      <c r="O24" s="116">
        <v>121</v>
      </c>
      <c r="P24" s="117">
        <f t="shared" si="5"/>
        <v>363</v>
      </c>
    </row>
    <row r="25" spans="2:16" ht="18" thickBot="1">
      <c r="B25" s="362" t="s">
        <v>341</v>
      </c>
      <c r="C25" s="363"/>
      <c r="D25" s="364"/>
      <c r="E25" s="118">
        <v>132</v>
      </c>
      <c r="F25" s="119">
        <v>94</v>
      </c>
      <c r="G25" s="119">
        <v>158</v>
      </c>
      <c r="H25" s="120">
        <f t="shared" si="4"/>
        <v>384</v>
      </c>
      <c r="J25" s="362" t="s">
        <v>166</v>
      </c>
      <c r="K25" s="363"/>
      <c r="L25" s="364"/>
      <c r="M25" s="118">
        <v>115</v>
      </c>
      <c r="N25" s="119">
        <v>127</v>
      </c>
      <c r="O25" s="119">
        <v>114</v>
      </c>
      <c r="P25" s="120">
        <f t="shared" si="5"/>
        <v>356</v>
      </c>
    </row>
    <row r="26" spans="2:16" ht="19.5" thickBot="1">
      <c r="B26" s="372" t="s">
        <v>43</v>
      </c>
      <c r="C26" s="373"/>
      <c r="D26" s="374"/>
      <c r="E26" s="121">
        <f>SUM(E21:E25)</f>
        <v>562</v>
      </c>
      <c r="F26" s="122">
        <f>SUM(F21:F25)</f>
        <v>509</v>
      </c>
      <c r="G26" s="122">
        <f>SUM(G21:G25)</f>
        <v>608</v>
      </c>
      <c r="H26" s="123">
        <f t="shared" si="4"/>
        <v>1679</v>
      </c>
      <c r="J26" s="372" t="s">
        <v>43</v>
      </c>
      <c r="K26" s="373"/>
      <c r="L26" s="374"/>
      <c r="M26" s="121">
        <f>SUM(M21:M25)</f>
        <v>585</v>
      </c>
      <c r="N26" s="122">
        <f>SUM(N21:N25)</f>
        <v>589</v>
      </c>
      <c r="O26" s="122">
        <f>SUM(O21:O25)</f>
        <v>616</v>
      </c>
      <c r="P26" s="123">
        <f t="shared" si="5"/>
        <v>1790</v>
      </c>
    </row>
    <row r="27" spans="2:16" ht="20.25" thickBot="1">
      <c r="B27" s="375" t="s">
        <v>42</v>
      </c>
      <c r="C27" s="376"/>
      <c r="D27" s="6">
        <f>SUM(E27:H27)</f>
        <v>0</v>
      </c>
      <c r="E27" s="124">
        <f>IF(E26&gt;M26,2,0)+IF(E26&lt;M26,0)+IF(E26=M26,1)</f>
        <v>0</v>
      </c>
      <c r="F27" s="125">
        <f>IF(F26&gt;N26,2,0)+IF(F26&lt;N26,0)+IF(F26=N26,1)</f>
        <v>0</v>
      </c>
      <c r="G27" s="125">
        <f>IF(G26&gt;O26,2,0)+IF(G26&lt;O26,0)+IF(G26=O26,1)</f>
        <v>0</v>
      </c>
      <c r="H27" s="126">
        <f>IF(H26&gt;P26,2,0)+IF(H26&lt;P26,0)+IF(H26=P26,1)</f>
        <v>0</v>
      </c>
      <c r="J27" s="375" t="s">
        <v>42</v>
      </c>
      <c r="K27" s="376"/>
      <c r="L27" s="6">
        <f>SUM(M27:P27)</f>
        <v>8</v>
      </c>
      <c r="M27" s="124">
        <f>IF(M26&gt;E26,2,0)+IF(M26&lt;E26,0)+IF(M26=E26,1)</f>
        <v>2</v>
      </c>
      <c r="N27" s="125">
        <f>IF(N26&gt;F26,2,0)+IF(N26&lt;F26,0)+IF(N26=F26,1)</f>
        <v>2</v>
      </c>
      <c r="O27" s="125">
        <f>IF(O26&gt;G26,2,0)+IF(O26&lt;G26,0)+IF(O26=G26,1)</f>
        <v>2</v>
      </c>
      <c r="P27" s="126">
        <f>IF(P26&gt;H26,2,0)+IF(P26&lt;H26,0)+IF(P26=H26,1)</f>
        <v>2</v>
      </c>
    </row>
    <row r="28" spans="2:16" ht="15.75" thickBot="1"/>
    <row r="29" spans="2:16" ht="30.75" thickBot="1">
      <c r="B29" s="377" t="s">
        <v>155</v>
      </c>
      <c r="C29" s="378"/>
      <c r="D29" s="378"/>
      <c r="E29" s="378"/>
      <c r="F29" s="378"/>
      <c r="G29" s="378"/>
      <c r="H29" s="379"/>
      <c r="I29" s="142"/>
      <c r="J29" s="377" t="s">
        <v>95</v>
      </c>
      <c r="K29" s="378"/>
      <c r="L29" s="378"/>
      <c r="M29" s="378"/>
      <c r="N29" s="378"/>
      <c r="O29" s="378"/>
      <c r="P29" s="379"/>
    </row>
    <row r="30" spans="2:16" ht="17.25">
      <c r="B30" s="369" t="s">
        <v>247</v>
      </c>
      <c r="C30" s="370"/>
      <c r="D30" s="371"/>
      <c r="E30" s="112">
        <v>121</v>
      </c>
      <c r="F30" s="113">
        <v>84</v>
      </c>
      <c r="G30" s="113">
        <v>109</v>
      </c>
      <c r="H30" s="114">
        <f t="shared" ref="H30:H35" si="6">SUM(E30:G30)</f>
        <v>314</v>
      </c>
      <c r="J30" s="369" t="s">
        <v>229</v>
      </c>
      <c r="K30" s="370"/>
      <c r="L30" s="371"/>
      <c r="M30" s="112">
        <v>109</v>
      </c>
      <c r="N30" s="113">
        <v>125</v>
      </c>
      <c r="O30" s="113">
        <v>118</v>
      </c>
      <c r="P30" s="114">
        <f t="shared" ref="P30:P35" si="7">SUM(M30:O30)</f>
        <v>352</v>
      </c>
    </row>
    <row r="31" spans="2:16" ht="17.25">
      <c r="B31" s="359" t="s">
        <v>245</v>
      </c>
      <c r="C31" s="360"/>
      <c r="D31" s="361"/>
      <c r="E31" s="115">
        <v>103</v>
      </c>
      <c r="F31" s="116">
        <v>127</v>
      </c>
      <c r="G31" s="116">
        <v>132</v>
      </c>
      <c r="H31" s="117">
        <f t="shared" si="6"/>
        <v>362</v>
      </c>
      <c r="J31" s="359" t="s">
        <v>157</v>
      </c>
      <c r="K31" s="360"/>
      <c r="L31" s="361"/>
      <c r="M31" s="115">
        <v>110</v>
      </c>
      <c r="N31" s="116">
        <v>97</v>
      </c>
      <c r="O31" s="116">
        <v>124</v>
      </c>
      <c r="P31" s="117">
        <f t="shared" si="7"/>
        <v>331</v>
      </c>
    </row>
    <row r="32" spans="2:16" ht="17.25">
      <c r="B32" s="359" t="s">
        <v>246</v>
      </c>
      <c r="C32" s="360"/>
      <c r="D32" s="361"/>
      <c r="E32" s="115">
        <v>165</v>
      </c>
      <c r="F32" s="116">
        <v>96</v>
      </c>
      <c r="G32" s="116">
        <v>137</v>
      </c>
      <c r="H32" s="117">
        <f t="shared" si="6"/>
        <v>398</v>
      </c>
      <c r="J32" s="359" t="s">
        <v>158</v>
      </c>
      <c r="K32" s="360"/>
      <c r="L32" s="361"/>
      <c r="M32" s="115">
        <v>150</v>
      </c>
      <c r="N32" s="116">
        <v>128</v>
      </c>
      <c r="O32" s="116">
        <v>112</v>
      </c>
      <c r="P32" s="117">
        <f t="shared" si="7"/>
        <v>390</v>
      </c>
    </row>
    <row r="33" spans="2:16" ht="17.25">
      <c r="B33" s="359" t="s">
        <v>244</v>
      </c>
      <c r="C33" s="360"/>
      <c r="D33" s="361"/>
      <c r="E33" s="115">
        <v>92</v>
      </c>
      <c r="F33" s="116">
        <v>94</v>
      </c>
      <c r="G33" s="116">
        <v>92</v>
      </c>
      <c r="H33" s="117">
        <f t="shared" si="6"/>
        <v>278</v>
      </c>
      <c r="J33" s="359" t="s">
        <v>168</v>
      </c>
      <c r="K33" s="360"/>
      <c r="L33" s="361"/>
      <c r="M33" s="115">
        <v>100</v>
      </c>
      <c r="N33" s="116">
        <v>120</v>
      </c>
      <c r="O33" s="116">
        <v>126</v>
      </c>
      <c r="P33" s="117">
        <f t="shared" si="7"/>
        <v>346</v>
      </c>
    </row>
    <row r="34" spans="2:16" ht="18" thickBot="1">
      <c r="B34" s="362" t="s">
        <v>83</v>
      </c>
      <c r="C34" s="363"/>
      <c r="D34" s="364"/>
      <c r="E34" s="118">
        <v>88</v>
      </c>
      <c r="F34" s="119">
        <v>144</v>
      </c>
      <c r="G34" s="119">
        <v>131</v>
      </c>
      <c r="H34" s="120">
        <f t="shared" si="6"/>
        <v>363</v>
      </c>
      <c r="J34" s="362" t="s">
        <v>64</v>
      </c>
      <c r="K34" s="363"/>
      <c r="L34" s="364"/>
      <c r="M34" s="118">
        <v>99</v>
      </c>
      <c r="N34" s="119">
        <v>143</v>
      </c>
      <c r="O34" s="119">
        <v>114</v>
      </c>
      <c r="P34" s="120">
        <f t="shared" si="7"/>
        <v>356</v>
      </c>
    </row>
    <row r="35" spans="2:16" ht="19.5" thickBot="1">
      <c r="B35" s="372" t="s">
        <v>43</v>
      </c>
      <c r="C35" s="373"/>
      <c r="D35" s="374"/>
      <c r="E35" s="121">
        <f>SUM(E30:E34)</f>
        <v>569</v>
      </c>
      <c r="F35" s="122">
        <f>SUM(F30:F34)</f>
        <v>545</v>
      </c>
      <c r="G35" s="122">
        <f>SUM(G30:G34)</f>
        <v>601</v>
      </c>
      <c r="H35" s="123">
        <f t="shared" si="6"/>
        <v>1715</v>
      </c>
      <c r="J35" s="372" t="s">
        <v>43</v>
      </c>
      <c r="K35" s="373"/>
      <c r="L35" s="374"/>
      <c r="M35" s="121">
        <f>SUM(M30:M34)</f>
        <v>568</v>
      </c>
      <c r="N35" s="122">
        <f>SUM(N30:N34)</f>
        <v>613</v>
      </c>
      <c r="O35" s="122">
        <f>SUM(O30:O34)</f>
        <v>594</v>
      </c>
      <c r="P35" s="123">
        <f t="shared" si="7"/>
        <v>1775</v>
      </c>
    </row>
    <row r="36" spans="2:16" ht="20.25" thickBot="1">
      <c r="B36" s="375" t="s">
        <v>42</v>
      </c>
      <c r="C36" s="376"/>
      <c r="D36" s="6">
        <f>SUM(E36:H36)</f>
        <v>4</v>
      </c>
      <c r="E36" s="124">
        <f>IF(E35&gt;M35,2,0)+IF(E35&lt;M35,0)+IF(E35=M35,1)</f>
        <v>2</v>
      </c>
      <c r="F36" s="125">
        <f>IF(F35&gt;N35,2,0)+IF(F35&lt;N35,0)+IF(F35=N35,1)</f>
        <v>0</v>
      </c>
      <c r="G36" s="125">
        <f>IF(G35&gt;O35,2,0)+IF(G35&lt;O35,0)+IF(G35=O35,1)</f>
        <v>2</v>
      </c>
      <c r="H36" s="126">
        <f>IF(H35&gt;P35,2,0)+IF(H35&lt;P35,0)+IF(H35=P35,1)</f>
        <v>0</v>
      </c>
      <c r="J36" s="375" t="s">
        <v>42</v>
      </c>
      <c r="K36" s="376"/>
      <c r="L36" s="6">
        <f>SUM(M36:P36)</f>
        <v>4</v>
      </c>
      <c r="M36" s="124">
        <f>IF(M35&gt;E35,2,0)+IF(M35&lt;E35,0)+IF(M35=E35,1)</f>
        <v>0</v>
      </c>
      <c r="N36" s="125">
        <f>IF(N35&gt;F35,2,0)+IF(N35&lt;F35,0)+IF(N35=F35,1)</f>
        <v>2</v>
      </c>
      <c r="O36" s="125">
        <f>IF(O35&gt;G35,2,0)+IF(O35&lt;G35,0)+IF(O35=G35,1)</f>
        <v>0</v>
      </c>
      <c r="P36" s="126">
        <f>IF(P35&gt;H35,2,0)+IF(P35&lt;H35,0)+IF(P35=H35,1)</f>
        <v>2</v>
      </c>
    </row>
    <row r="37" spans="2:16" ht="15.75" thickBot="1"/>
    <row r="38" spans="2:16" ht="30.75" thickBot="1">
      <c r="B38" s="366" t="s">
        <v>97</v>
      </c>
      <c r="C38" s="367"/>
      <c r="D38" s="367"/>
      <c r="E38" s="367"/>
      <c r="F38" s="367"/>
      <c r="G38" s="367"/>
      <c r="H38" s="368"/>
      <c r="I38" s="142"/>
      <c r="J38" s="366" t="s">
        <v>1</v>
      </c>
      <c r="K38" s="367"/>
      <c r="L38" s="367"/>
      <c r="M38" s="367"/>
      <c r="N38" s="367"/>
      <c r="O38" s="367"/>
      <c r="P38" s="368"/>
    </row>
    <row r="39" spans="2:16" ht="17.25">
      <c r="B39" s="369" t="s">
        <v>288</v>
      </c>
      <c r="C39" s="370"/>
      <c r="D39" s="371"/>
      <c r="E39" s="112">
        <v>140</v>
      </c>
      <c r="F39" s="113">
        <v>116</v>
      </c>
      <c r="G39" s="113">
        <v>106</v>
      </c>
      <c r="H39" s="114">
        <f t="shared" ref="H39:H44" si="8">SUM(E39:G39)</f>
        <v>362</v>
      </c>
      <c r="J39" s="369" t="s">
        <v>220</v>
      </c>
      <c r="K39" s="370"/>
      <c r="L39" s="371"/>
      <c r="M39" s="112">
        <v>92</v>
      </c>
      <c r="N39" s="113">
        <v>97</v>
      </c>
      <c r="O39" s="113">
        <v>123</v>
      </c>
      <c r="P39" s="114">
        <f t="shared" ref="P39:P44" si="9">SUM(M39:O39)</f>
        <v>312</v>
      </c>
    </row>
    <row r="40" spans="2:16" ht="17.25">
      <c r="B40" s="359" t="s">
        <v>77</v>
      </c>
      <c r="C40" s="360"/>
      <c r="D40" s="361"/>
      <c r="E40" s="115">
        <v>78</v>
      </c>
      <c r="F40" s="116">
        <v>68</v>
      </c>
      <c r="G40" s="116">
        <v>77</v>
      </c>
      <c r="H40" s="117">
        <f t="shared" si="8"/>
        <v>223</v>
      </c>
      <c r="J40" s="359" t="s">
        <v>259</v>
      </c>
      <c r="K40" s="360"/>
      <c r="L40" s="361"/>
      <c r="M40" s="115">
        <v>124</v>
      </c>
      <c r="N40" s="116">
        <v>148</v>
      </c>
      <c r="O40" s="116">
        <v>99</v>
      </c>
      <c r="P40" s="117">
        <f t="shared" si="9"/>
        <v>371</v>
      </c>
    </row>
    <row r="41" spans="2:16" ht="17.25">
      <c r="B41" s="359" t="s">
        <v>289</v>
      </c>
      <c r="C41" s="360"/>
      <c r="D41" s="361"/>
      <c r="E41" s="115">
        <v>104</v>
      </c>
      <c r="F41" s="116">
        <v>114</v>
      </c>
      <c r="G41" s="116">
        <v>132</v>
      </c>
      <c r="H41" s="117">
        <f t="shared" si="8"/>
        <v>350</v>
      </c>
      <c r="J41" s="359" t="s">
        <v>258</v>
      </c>
      <c r="K41" s="360"/>
      <c r="L41" s="361"/>
      <c r="M41" s="115">
        <v>120</v>
      </c>
      <c r="N41" s="116">
        <v>109</v>
      </c>
      <c r="O41" s="116">
        <v>103</v>
      </c>
      <c r="P41" s="117">
        <f t="shared" si="9"/>
        <v>332</v>
      </c>
    </row>
    <row r="42" spans="2:16" ht="17.25">
      <c r="B42" s="359" t="s">
        <v>286</v>
      </c>
      <c r="C42" s="360"/>
      <c r="D42" s="361"/>
      <c r="E42" s="115">
        <v>108</v>
      </c>
      <c r="F42" s="116">
        <v>113</v>
      </c>
      <c r="G42" s="116">
        <v>131</v>
      </c>
      <c r="H42" s="117">
        <f t="shared" si="8"/>
        <v>352</v>
      </c>
      <c r="J42" s="359" t="s">
        <v>257</v>
      </c>
      <c r="K42" s="360"/>
      <c r="L42" s="361"/>
      <c r="M42" s="115">
        <v>103</v>
      </c>
      <c r="N42" s="116">
        <v>119</v>
      </c>
      <c r="O42" s="116">
        <v>116</v>
      </c>
      <c r="P42" s="117">
        <f t="shared" si="9"/>
        <v>338</v>
      </c>
    </row>
    <row r="43" spans="2:16" ht="18" thickBot="1">
      <c r="B43" s="362" t="s">
        <v>285</v>
      </c>
      <c r="C43" s="363"/>
      <c r="D43" s="364"/>
      <c r="E43" s="118">
        <v>97</v>
      </c>
      <c r="F43" s="119">
        <v>97</v>
      </c>
      <c r="G43" s="119">
        <v>96</v>
      </c>
      <c r="H43" s="120">
        <f t="shared" si="8"/>
        <v>290</v>
      </c>
      <c r="J43" s="362" t="s">
        <v>256</v>
      </c>
      <c r="K43" s="363"/>
      <c r="L43" s="364"/>
      <c r="M43" s="118">
        <v>126</v>
      </c>
      <c r="N43" s="119">
        <v>117</v>
      </c>
      <c r="O43" s="119">
        <v>84</v>
      </c>
      <c r="P43" s="120">
        <f t="shared" si="9"/>
        <v>327</v>
      </c>
    </row>
    <row r="44" spans="2:16" ht="19.5" thickBot="1">
      <c r="B44" s="372" t="s">
        <v>43</v>
      </c>
      <c r="C44" s="373"/>
      <c r="D44" s="374"/>
      <c r="E44" s="121">
        <f>SUM(E39:E43)</f>
        <v>527</v>
      </c>
      <c r="F44" s="122">
        <f>SUM(F39:F43)</f>
        <v>508</v>
      </c>
      <c r="G44" s="122">
        <f>SUM(G39:G43)</f>
        <v>542</v>
      </c>
      <c r="H44" s="123">
        <f t="shared" si="8"/>
        <v>1577</v>
      </c>
      <c r="J44" s="372" t="s">
        <v>43</v>
      </c>
      <c r="K44" s="373"/>
      <c r="L44" s="374"/>
      <c r="M44" s="121">
        <f>SUM(M39:M43)</f>
        <v>565</v>
      </c>
      <c r="N44" s="122">
        <f>SUM(N39:N43)</f>
        <v>590</v>
      </c>
      <c r="O44" s="122">
        <f>SUM(O39:O43)</f>
        <v>525</v>
      </c>
      <c r="P44" s="123">
        <f t="shared" si="9"/>
        <v>1680</v>
      </c>
    </row>
    <row r="45" spans="2:16" ht="20.25" thickBot="1">
      <c r="B45" s="375" t="s">
        <v>42</v>
      </c>
      <c r="C45" s="376"/>
      <c r="D45" s="6">
        <f>SUM(E45:H45)</f>
        <v>2</v>
      </c>
      <c r="E45" s="124">
        <f>IF(E44&gt;M44,2,0)+IF(E44&lt;M44,0)+IF(E44=M44,1)</f>
        <v>0</v>
      </c>
      <c r="F45" s="125">
        <f>IF(F44&gt;N44,2,0)+IF(F44&lt;N44,0)+IF(F44=N44,1)</f>
        <v>0</v>
      </c>
      <c r="G45" s="125">
        <f>IF(G44&gt;O44,2,0)+IF(G44&lt;O44,0)+IF(G44=O44,1)</f>
        <v>2</v>
      </c>
      <c r="H45" s="126">
        <f>IF(H44&gt;P44,2,0)+IF(H44&lt;P44,0)+IF(H44=P44,1)</f>
        <v>0</v>
      </c>
      <c r="J45" s="375" t="s">
        <v>42</v>
      </c>
      <c r="K45" s="376"/>
      <c r="L45" s="6">
        <f>SUM(M45:P45)</f>
        <v>6</v>
      </c>
      <c r="M45" s="124">
        <f>IF(M44&gt;E44,2,0)+IF(M44&lt;E44,0)+IF(M44=E44,1)</f>
        <v>2</v>
      </c>
      <c r="N45" s="125">
        <f>IF(N44&gt;F44,2,0)+IF(N44&lt;F44,0)+IF(N44=F44,1)</f>
        <v>2</v>
      </c>
      <c r="O45" s="125">
        <f>IF(O44&gt;G44,2,0)+IF(O44&lt;G44,0)+IF(O44=G44,1)</f>
        <v>0</v>
      </c>
      <c r="P45" s="126">
        <f>IF(P44&gt;H44,2,0)+IF(P44&lt;H44,0)+IF(P44=H44,1)</f>
        <v>2</v>
      </c>
    </row>
    <row r="46" spans="2:16" ht="15.75" thickBot="1"/>
    <row r="47" spans="2:16" ht="30.75" thickBot="1">
      <c r="B47" s="377" t="s">
        <v>163</v>
      </c>
      <c r="C47" s="378"/>
      <c r="D47" s="378"/>
      <c r="E47" s="378"/>
      <c r="F47" s="378"/>
      <c r="G47" s="378"/>
      <c r="H47" s="379"/>
      <c r="I47" s="142"/>
      <c r="J47" s="377" t="s">
        <v>176</v>
      </c>
      <c r="K47" s="378"/>
      <c r="L47" s="378"/>
      <c r="M47" s="378"/>
      <c r="N47" s="378"/>
      <c r="O47" s="378"/>
      <c r="P47" s="379"/>
    </row>
    <row r="48" spans="2:16" ht="17.25">
      <c r="B48" s="369" t="s">
        <v>266</v>
      </c>
      <c r="C48" s="370"/>
      <c r="D48" s="371"/>
      <c r="E48" s="112">
        <v>103</v>
      </c>
      <c r="F48" s="113">
        <v>127</v>
      </c>
      <c r="G48" s="113">
        <v>102</v>
      </c>
      <c r="H48" s="114">
        <f t="shared" ref="H48:H53" si="10">SUM(E48:G48)</f>
        <v>332</v>
      </c>
      <c r="J48" s="369" t="s">
        <v>252</v>
      </c>
      <c r="K48" s="370"/>
      <c r="L48" s="371"/>
      <c r="M48" s="112">
        <v>106</v>
      </c>
      <c r="N48" s="113">
        <v>144</v>
      </c>
      <c r="O48" s="113">
        <v>121</v>
      </c>
      <c r="P48" s="114">
        <f t="shared" ref="P48:P53" si="11">SUM(M48:O48)</f>
        <v>371</v>
      </c>
    </row>
    <row r="49" spans="2:16" ht="17.25">
      <c r="B49" s="359" t="s">
        <v>267</v>
      </c>
      <c r="C49" s="360"/>
      <c r="D49" s="361"/>
      <c r="E49" s="115">
        <v>98</v>
      </c>
      <c r="F49" s="116">
        <v>113</v>
      </c>
      <c r="G49" s="116">
        <v>109</v>
      </c>
      <c r="H49" s="117">
        <f t="shared" si="10"/>
        <v>320</v>
      </c>
      <c r="J49" s="359" t="s">
        <v>67</v>
      </c>
      <c r="K49" s="360"/>
      <c r="L49" s="361"/>
      <c r="M49" s="115">
        <v>102</v>
      </c>
      <c r="N49" s="116">
        <v>128</v>
      </c>
      <c r="O49" s="116">
        <v>100</v>
      </c>
      <c r="P49" s="117">
        <f t="shared" si="11"/>
        <v>330</v>
      </c>
    </row>
    <row r="50" spans="2:16" ht="17.25">
      <c r="B50" s="359" t="s">
        <v>268</v>
      </c>
      <c r="C50" s="360"/>
      <c r="D50" s="361"/>
      <c r="E50" s="115">
        <v>140</v>
      </c>
      <c r="F50" s="116">
        <v>101</v>
      </c>
      <c r="G50" s="116">
        <v>134</v>
      </c>
      <c r="H50" s="117">
        <f t="shared" si="10"/>
        <v>375</v>
      </c>
      <c r="J50" s="359" t="s">
        <v>359</v>
      </c>
      <c r="K50" s="360"/>
      <c r="L50" s="361"/>
      <c r="M50" s="115">
        <v>120</v>
      </c>
      <c r="N50" s="116">
        <v>141</v>
      </c>
      <c r="O50" s="116">
        <v>114</v>
      </c>
      <c r="P50" s="117">
        <f t="shared" si="11"/>
        <v>375</v>
      </c>
    </row>
    <row r="51" spans="2:16" ht="17.25">
      <c r="B51" s="359" t="s">
        <v>156</v>
      </c>
      <c r="C51" s="360"/>
      <c r="D51" s="361"/>
      <c r="E51" s="115">
        <v>112</v>
      </c>
      <c r="F51" s="116">
        <v>122</v>
      </c>
      <c r="G51" s="116">
        <v>103</v>
      </c>
      <c r="H51" s="117">
        <f t="shared" si="10"/>
        <v>337</v>
      </c>
      <c r="J51" s="359" t="s">
        <v>253</v>
      </c>
      <c r="K51" s="360"/>
      <c r="L51" s="361"/>
      <c r="M51" s="115">
        <v>109</v>
      </c>
      <c r="N51" s="116">
        <v>110</v>
      </c>
      <c r="O51" s="116">
        <v>111</v>
      </c>
      <c r="P51" s="117">
        <f t="shared" si="11"/>
        <v>330</v>
      </c>
    </row>
    <row r="52" spans="2:16" ht="18" thickBot="1">
      <c r="B52" s="362" t="s">
        <v>270</v>
      </c>
      <c r="C52" s="363"/>
      <c r="D52" s="364"/>
      <c r="E52" s="118">
        <v>96</v>
      </c>
      <c r="F52" s="119">
        <v>121</v>
      </c>
      <c r="G52" s="119">
        <v>107</v>
      </c>
      <c r="H52" s="120">
        <f t="shared" si="10"/>
        <v>324</v>
      </c>
      <c r="J52" s="362" t="s">
        <v>255</v>
      </c>
      <c r="K52" s="363"/>
      <c r="L52" s="364"/>
      <c r="M52" s="118">
        <v>116</v>
      </c>
      <c r="N52" s="119">
        <v>114</v>
      </c>
      <c r="O52" s="119">
        <v>144</v>
      </c>
      <c r="P52" s="120">
        <f t="shared" si="11"/>
        <v>374</v>
      </c>
    </row>
    <row r="53" spans="2:16" ht="19.5" thickBot="1">
      <c r="B53" s="372" t="s">
        <v>43</v>
      </c>
      <c r="C53" s="373"/>
      <c r="D53" s="374"/>
      <c r="E53" s="121">
        <f>SUM(E48:E52)</f>
        <v>549</v>
      </c>
      <c r="F53" s="122">
        <f>SUM(F48:F52)</f>
        <v>584</v>
      </c>
      <c r="G53" s="122">
        <f>SUM(G48:G52)</f>
        <v>555</v>
      </c>
      <c r="H53" s="123">
        <f t="shared" si="10"/>
        <v>1688</v>
      </c>
      <c r="J53" s="372" t="s">
        <v>43</v>
      </c>
      <c r="K53" s="373"/>
      <c r="L53" s="374"/>
      <c r="M53" s="121">
        <f>SUM(M48:M52)</f>
        <v>553</v>
      </c>
      <c r="N53" s="122">
        <f>SUM(N48:N52)</f>
        <v>637</v>
      </c>
      <c r="O53" s="122">
        <f>SUM(O48:O52)</f>
        <v>590</v>
      </c>
      <c r="P53" s="123">
        <f t="shared" si="11"/>
        <v>1780</v>
      </c>
    </row>
    <row r="54" spans="2:16" ht="20.25" thickBot="1">
      <c r="B54" s="375" t="s">
        <v>42</v>
      </c>
      <c r="C54" s="376"/>
      <c r="D54" s="6">
        <f>SUM(E54:H54)</f>
        <v>0</v>
      </c>
      <c r="E54" s="124">
        <f>IF(E53&gt;M53,2,0)+IF(E53&lt;M53,0)+IF(E53=M53,1)</f>
        <v>0</v>
      </c>
      <c r="F54" s="125">
        <f>IF(F53&gt;N53,2,0)+IF(F53&lt;N53,0)+IF(F53=N53,1)</f>
        <v>0</v>
      </c>
      <c r="G54" s="125">
        <f>IF(G53&gt;O53,2,0)+IF(G53&lt;O53,0)+IF(G53=O53,1)</f>
        <v>0</v>
      </c>
      <c r="H54" s="126">
        <f>IF(H53&gt;P53,2,0)+IF(H53&lt;P53,0)+IF(H53=P53,1)</f>
        <v>0</v>
      </c>
      <c r="J54" s="375" t="s">
        <v>42</v>
      </c>
      <c r="K54" s="376"/>
      <c r="L54" s="6">
        <f>SUM(M54:P54)</f>
        <v>8</v>
      </c>
      <c r="M54" s="124">
        <f>IF(M53&gt;E53,2,0)+IF(M53&lt;E53,0)+IF(M53=E53,1)</f>
        <v>2</v>
      </c>
      <c r="N54" s="125">
        <f>IF(N53&gt;F53,2,0)+IF(N53&lt;F53,0)+IF(N53=F53,1)</f>
        <v>2</v>
      </c>
      <c r="O54" s="125">
        <f>IF(O53&gt;G53,2,0)+IF(O53&lt;G53,0)+IF(O53=G53,1)</f>
        <v>2</v>
      </c>
      <c r="P54" s="126">
        <f>IF(P53&gt;H53,2,0)+IF(P53&lt;H53,0)+IF(P53=H53,1)</f>
        <v>2</v>
      </c>
    </row>
    <row r="55" spans="2:16" ht="15.75" thickBot="1"/>
    <row r="56" spans="2:16" ht="21.75" thickTop="1" thickBot="1">
      <c r="B56" s="383" t="s">
        <v>222</v>
      </c>
      <c r="C56" s="384"/>
      <c r="D56" s="384"/>
      <c r="E56" s="384"/>
      <c r="F56" s="384"/>
      <c r="G56" s="384"/>
      <c r="H56" s="385"/>
      <c r="J56" s="383" t="s">
        <v>223</v>
      </c>
      <c r="K56" s="384"/>
      <c r="L56" s="384"/>
      <c r="M56" s="384"/>
      <c r="N56" s="384"/>
      <c r="O56" s="384"/>
      <c r="P56" s="385"/>
    </row>
    <row r="57" spans="2:16" ht="17.25" thickTop="1">
      <c r="B57" s="386" t="s">
        <v>142</v>
      </c>
      <c r="C57" s="387"/>
      <c r="D57" s="387"/>
      <c r="E57" s="11" t="s">
        <v>172</v>
      </c>
      <c r="F57" s="387" t="s">
        <v>169</v>
      </c>
      <c r="G57" s="387"/>
      <c r="H57" s="388"/>
      <c r="I57" s="143"/>
      <c r="J57" s="386" t="s">
        <v>169</v>
      </c>
      <c r="K57" s="387"/>
      <c r="L57" s="387"/>
      <c r="M57" s="11" t="s">
        <v>172</v>
      </c>
      <c r="N57" s="387" t="s">
        <v>228</v>
      </c>
      <c r="O57" s="387"/>
      <c r="P57" s="388"/>
    </row>
    <row r="58" spans="2:16" ht="16.5">
      <c r="B58" s="380" t="s">
        <v>228</v>
      </c>
      <c r="C58" s="381"/>
      <c r="D58" s="381"/>
      <c r="E58" s="11" t="s">
        <v>172</v>
      </c>
      <c r="F58" s="381" t="s">
        <v>155</v>
      </c>
      <c r="G58" s="381"/>
      <c r="H58" s="382"/>
      <c r="I58" s="143"/>
      <c r="J58" s="380" t="s">
        <v>1</v>
      </c>
      <c r="K58" s="381"/>
      <c r="L58" s="381"/>
      <c r="M58" s="11" t="s">
        <v>172</v>
      </c>
      <c r="N58" s="381" t="s">
        <v>142</v>
      </c>
      <c r="O58" s="381"/>
      <c r="P58" s="382"/>
    </row>
    <row r="59" spans="2:16" ht="16.5">
      <c r="B59" s="380" t="s">
        <v>1</v>
      </c>
      <c r="C59" s="381"/>
      <c r="D59" s="381"/>
      <c r="E59" s="11" t="s">
        <v>172</v>
      </c>
      <c r="F59" s="381" t="s">
        <v>163</v>
      </c>
      <c r="G59" s="381"/>
      <c r="H59" s="382"/>
      <c r="I59" s="143"/>
      <c r="J59" s="380" t="s">
        <v>155</v>
      </c>
      <c r="K59" s="381"/>
      <c r="L59" s="381"/>
      <c r="M59" s="11" t="s">
        <v>172</v>
      </c>
      <c r="N59" s="381" t="s">
        <v>2</v>
      </c>
      <c r="O59" s="381"/>
      <c r="P59" s="382"/>
    </row>
    <row r="60" spans="2:16" ht="16.5">
      <c r="B60" s="380" t="s">
        <v>176</v>
      </c>
      <c r="C60" s="381"/>
      <c r="D60" s="381"/>
      <c r="E60" s="11" t="s">
        <v>172</v>
      </c>
      <c r="F60" s="381" t="s">
        <v>2</v>
      </c>
      <c r="G60" s="381"/>
      <c r="H60" s="382"/>
      <c r="I60" s="143"/>
      <c r="J60" s="380" t="s">
        <v>97</v>
      </c>
      <c r="K60" s="381"/>
      <c r="L60" s="381"/>
      <c r="M60" s="11" t="s">
        <v>172</v>
      </c>
      <c r="N60" s="381" t="s">
        <v>163</v>
      </c>
      <c r="O60" s="381"/>
      <c r="P60" s="382"/>
    </row>
    <row r="61" spans="2:16" ht="16.5">
      <c r="B61" s="380" t="s">
        <v>95</v>
      </c>
      <c r="C61" s="381"/>
      <c r="D61" s="381"/>
      <c r="E61" s="11" t="s">
        <v>172</v>
      </c>
      <c r="F61" s="381" t="s">
        <v>97</v>
      </c>
      <c r="G61" s="381"/>
      <c r="H61" s="382"/>
      <c r="I61" s="143"/>
      <c r="J61" s="380" t="s">
        <v>175</v>
      </c>
      <c r="K61" s="381"/>
      <c r="L61" s="381"/>
      <c r="M61" s="11" t="s">
        <v>172</v>
      </c>
      <c r="N61" s="381" t="s">
        <v>176</v>
      </c>
      <c r="O61" s="381"/>
      <c r="P61" s="382"/>
    </row>
    <row r="62" spans="2:16" ht="17.25" thickBot="1">
      <c r="B62" s="389" t="s">
        <v>175</v>
      </c>
      <c r="C62" s="390"/>
      <c r="D62" s="390"/>
      <c r="E62" s="144" t="s">
        <v>172</v>
      </c>
      <c r="F62" s="390" t="s">
        <v>96</v>
      </c>
      <c r="G62" s="390"/>
      <c r="H62" s="391"/>
      <c r="I62" s="143"/>
      <c r="J62" s="389" t="s">
        <v>96</v>
      </c>
      <c r="K62" s="390"/>
      <c r="L62" s="390"/>
      <c r="M62" s="144" t="s">
        <v>172</v>
      </c>
      <c r="N62" s="390" t="s">
        <v>95</v>
      </c>
      <c r="O62" s="390"/>
      <c r="P62" s="391"/>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26" priority="1" operator="greaterThanOrEqual">
      <formula>150</formula>
    </cfRule>
  </conditionalFormatting>
  <conditionalFormatting sqref="E12:G16">
    <cfRule type="cellIs" dxfId="125" priority="20" operator="greaterThanOrEqual">
      <formula>150</formula>
    </cfRule>
  </conditionalFormatting>
  <conditionalFormatting sqref="E21:G25">
    <cfRule type="cellIs" dxfId="124" priority="11" operator="greaterThanOrEqual">
      <formula>150</formula>
    </cfRule>
  </conditionalFormatting>
  <conditionalFormatting sqref="E30:G34">
    <cfRule type="cellIs" dxfId="123" priority="14" operator="greaterThanOrEqual">
      <formula>150</formula>
    </cfRule>
  </conditionalFormatting>
  <conditionalFormatting sqref="E39:G43">
    <cfRule type="cellIs" dxfId="122" priority="5" operator="greaterThanOrEqual">
      <formula>150</formula>
    </cfRule>
  </conditionalFormatting>
  <conditionalFormatting sqref="E48:G52">
    <cfRule type="cellIs" dxfId="121" priority="8" operator="greaterThanOrEqual">
      <formula>150</formula>
    </cfRule>
  </conditionalFormatting>
  <conditionalFormatting sqref="H3:H7 P3:P7">
    <cfRule type="cellIs" dxfId="120" priority="18" operator="greaterThanOrEqual">
      <formula>400</formula>
    </cfRule>
  </conditionalFormatting>
  <conditionalFormatting sqref="H12:H16 P12:P16">
    <cfRule type="cellIs" dxfId="119" priority="21" operator="greaterThanOrEqual">
      <formula>400</formula>
    </cfRule>
  </conditionalFormatting>
  <conditionalFormatting sqref="H21:H25 P21:P25">
    <cfRule type="cellIs" dxfId="118" priority="12" operator="greaterThanOrEqual">
      <formula>400</formula>
    </cfRule>
  </conditionalFormatting>
  <conditionalFormatting sqref="H30:H34 P30:P34">
    <cfRule type="cellIs" dxfId="117" priority="15" operator="greaterThanOrEqual">
      <formula>400</formula>
    </cfRule>
  </conditionalFormatting>
  <conditionalFormatting sqref="H39:H43 P39:P43">
    <cfRule type="cellIs" dxfId="116" priority="6" operator="greaterThanOrEqual">
      <formula>400</formula>
    </cfRule>
  </conditionalFormatting>
  <conditionalFormatting sqref="H48:H52 P48:P52">
    <cfRule type="cellIs" dxfId="115" priority="9" operator="greaterThanOrEqual">
      <formula>400</formula>
    </cfRule>
  </conditionalFormatting>
  <conditionalFormatting sqref="M3:O7">
    <cfRule type="cellIs" dxfId="114" priority="2" operator="greaterThanOrEqual">
      <formula>150</formula>
    </cfRule>
  </conditionalFormatting>
  <conditionalFormatting sqref="M12:O16">
    <cfRule type="cellIs" dxfId="113" priority="19" operator="greaterThanOrEqual">
      <formula>150</formula>
    </cfRule>
  </conditionalFormatting>
  <conditionalFormatting sqref="M21:O25">
    <cfRule type="cellIs" dxfId="112" priority="10" operator="greaterThanOrEqual">
      <formula>150</formula>
    </cfRule>
  </conditionalFormatting>
  <conditionalFormatting sqref="M30:O34">
    <cfRule type="cellIs" dxfId="111" priority="13" operator="greaterThanOrEqual">
      <formula>150</formula>
    </cfRule>
  </conditionalFormatting>
  <conditionalFormatting sqref="M39:O43">
    <cfRule type="cellIs" dxfId="110" priority="4" operator="greaterThanOrEqual">
      <formula>150</formula>
    </cfRule>
  </conditionalFormatting>
  <conditionalFormatting sqref="M48:O52">
    <cfRule type="cellIs" dxfId="109" priority="7" operator="greaterThanOrEqual">
      <formula>150</formula>
    </cfRule>
  </conditionalFormatting>
  <pageMargins left="0.7" right="0.7" top="0.75" bottom="0.75" header="0.3" footer="0.3"/>
  <headerFooter>
    <oddFooter>&amp;C_x000D_&amp;1#&amp;"Calibri"&amp;10&amp;K000000 DSV internal</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F171E-B67B-4813-9BBF-04BB414C4051}">
  <dimension ref="A1:Q63"/>
  <sheetViews>
    <sheetView topLeftCell="A4"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5" t="s">
        <v>360</v>
      </c>
      <c r="B1" s="365"/>
      <c r="C1" s="365"/>
      <c r="D1" s="365"/>
      <c r="E1" s="365"/>
      <c r="F1" s="365"/>
      <c r="G1" s="365"/>
      <c r="H1" s="365"/>
      <c r="I1" s="365"/>
      <c r="J1" s="365"/>
      <c r="K1" s="365"/>
      <c r="L1" s="365"/>
      <c r="M1" s="365"/>
      <c r="N1" s="365"/>
      <c r="O1" s="365"/>
      <c r="P1" s="365"/>
      <c r="Q1" s="365"/>
    </row>
    <row r="2" spans="1:17" ht="30.75" thickBot="1">
      <c r="B2" s="366" t="s">
        <v>95</v>
      </c>
      <c r="C2" s="367"/>
      <c r="D2" s="367"/>
      <c r="E2" s="367"/>
      <c r="F2" s="367"/>
      <c r="G2" s="367"/>
      <c r="H2" s="368"/>
      <c r="I2" s="142"/>
      <c r="J2" s="366" t="s">
        <v>97</v>
      </c>
      <c r="K2" s="367"/>
      <c r="L2" s="367"/>
      <c r="M2" s="367"/>
      <c r="N2" s="367"/>
      <c r="O2" s="367"/>
      <c r="P2" s="368"/>
    </row>
    <row r="3" spans="1:17" ht="17.25">
      <c r="B3" s="369" t="s">
        <v>229</v>
      </c>
      <c r="C3" s="370"/>
      <c r="D3" s="371"/>
      <c r="E3" s="112">
        <v>146</v>
      </c>
      <c r="F3" s="113">
        <v>109</v>
      </c>
      <c r="G3" s="113">
        <v>130</v>
      </c>
      <c r="H3" s="114">
        <f t="shared" ref="H3:H8" si="0">SUM(E3:G3)</f>
        <v>385</v>
      </c>
      <c r="J3" s="369" t="s">
        <v>285</v>
      </c>
      <c r="K3" s="370"/>
      <c r="L3" s="371"/>
      <c r="M3" s="112">
        <v>130</v>
      </c>
      <c r="N3" s="113">
        <v>109</v>
      </c>
      <c r="O3" s="113">
        <v>120</v>
      </c>
      <c r="P3" s="114">
        <f t="shared" ref="P3:P8" si="1">SUM(M3:O3)</f>
        <v>359</v>
      </c>
    </row>
    <row r="4" spans="1:17" ht="17.25">
      <c r="B4" s="359" t="s">
        <v>170</v>
      </c>
      <c r="C4" s="360"/>
      <c r="D4" s="361"/>
      <c r="E4" s="115">
        <v>88</v>
      </c>
      <c r="F4" s="116">
        <v>120</v>
      </c>
      <c r="G4" s="116">
        <v>99</v>
      </c>
      <c r="H4" s="117">
        <f t="shared" si="0"/>
        <v>307</v>
      </c>
      <c r="J4" s="359" t="s">
        <v>287</v>
      </c>
      <c r="K4" s="360"/>
      <c r="L4" s="361"/>
      <c r="M4" s="115">
        <v>112</v>
      </c>
      <c r="N4" s="116">
        <v>93</v>
      </c>
      <c r="O4" s="116">
        <v>123</v>
      </c>
      <c r="P4" s="117">
        <f t="shared" si="1"/>
        <v>328</v>
      </c>
    </row>
    <row r="5" spans="1:17" ht="17.25">
      <c r="B5" s="359" t="s">
        <v>361</v>
      </c>
      <c r="C5" s="360"/>
      <c r="D5" s="361"/>
      <c r="E5" s="115">
        <v>113</v>
      </c>
      <c r="F5" s="116">
        <v>95</v>
      </c>
      <c r="G5" s="116">
        <v>93</v>
      </c>
      <c r="H5" s="117">
        <f t="shared" si="0"/>
        <v>301</v>
      </c>
      <c r="J5" s="359" t="s">
        <v>288</v>
      </c>
      <c r="K5" s="360"/>
      <c r="L5" s="361"/>
      <c r="M5" s="115">
        <v>125</v>
      </c>
      <c r="N5" s="116">
        <v>91</v>
      </c>
      <c r="O5" s="116">
        <v>103</v>
      </c>
      <c r="P5" s="117">
        <f t="shared" si="1"/>
        <v>319</v>
      </c>
    </row>
    <row r="6" spans="1:17" ht="17.25">
      <c r="B6" s="359" t="s">
        <v>168</v>
      </c>
      <c r="C6" s="360"/>
      <c r="D6" s="361"/>
      <c r="E6" s="115">
        <v>99</v>
      </c>
      <c r="F6" s="116">
        <v>143</v>
      </c>
      <c r="G6" s="116">
        <v>102</v>
      </c>
      <c r="H6" s="117">
        <f t="shared" si="0"/>
        <v>344</v>
      </c>
      <c r="J6" s="359" t="s">
        <v>286</v>
      </c>
      <c r="K6" s="360"/>
      <c r="L6" s="361"/>
      <c r="M6" s="115">
        <v>90</v>
      </c>
      <c r="N6" s="116">
        <v>100</v>
      </c>
      <c r="O6" s="116">
        <v>86</v>
      </c>
      <c r="P6" s="117">
        <f t="shared" si="1"/>
        <v>276</v>
      </c>
    </row>
    <row r="7" spans="1:17" ht="18" thickBot="1">
      <c r="B7" s="362" t="s">
        <v>64</v>
      </c>
      <c r="C7" s="363"/>
      <c r="D7" s="364"/>
      <c r="E7" s="118">
        <v>105</v>
      </c>
      <c r="F7" s="119">
        <v>94</v>
      </c>
      <c r="G7" s="119">
        <v>119</v>
      </c>
      <c r="H7" s="120">
        <f t="shared" si="0"/>
        <v>318</v>
      </c>
      <c r="J7" s="362" t="s">
        <v>289</v>
      </c>
      <c r="K7" s="363"/>
      <c r="L7" s="364"/>
      <c r="M7" s="118">
        <v>117</v>
      </c>
      <c r="N7" s="119">
        <v>95</v>
      </c>
      <c r="O7" s="119">
        <v>123</v>
      </c>
      <c r="P7" s="120">
        <f t="shared" si="1"/>
        <v>335</v>
      </c>
    </row>
    <row r="8" spans="1:17" ht="19.5" thickBot="1">
      <c r="B8" s="372" t="s">
        <v>43</v>
      </c>
      <c r="C8" s="373"/>
      <c r="D8" s="374"/>
      <c r="E8" s="121">
        <f>SUM(E3:E7)</f>
        <v>551</v>
      </c>
      <c r="F8" s="122">
        <f>SUM(F3:F7)</f>
        <v>561</v>
      </c>
      <c r="G8" s="122">
        <f>SUM(G3:G7)</f>
        <v>543</v>
      </c>
      <c r="H8" s="123">
        <f t="shared" si="0"/>
        <v>1655</v>
      </c>
      <c r="J8" s="372" t="s">
        <v>43</v>
      </c>
      <c r="K8" s="373"/>
      <c r="L8" s="374"/>
      <c r="M8" s="121">
        <f>SUM(M3:M7)</f>
        <v>574</v>
      </c>
      <c r="N8" s="122">
        <f>SUM(N3:N7)</f>
        <v>488</v>
      </c>
      <c r="O8" s="122">
        <f>SUM(O3:O7)</f>
        <v>555</v>
      </c>
      <c r="P8" s="123">
        <f t="shared" si="1"/>
        <v>1617</v>
      </c>
    </row>
    <row r="9" spans="1:17" ht="20.25" thickBot="1">
      <c r="B9" s="375" t="s">
        <v>42</v>
      </c>
      <c r="C9" s="376"/>
      <c r="D9" s="6">
        <f>SUM(E9:H9)</f>
        <v>4</v>
      </c>
      <c r="E9" s="124">
        <f>IF(E8&gt;M8,2,0)+IF(E8&lt;M8,0)+IF(E8=M8,1)</f>
        <v>0</v>
      </c>
      <c r="F9" s="125">
        <f>IF(F8&gt;N8,2,0)+IF(F8&lt;N8,0)+IF(F8=N8,1)</f>
        <v>2</v>
      </c>
      <c r="G9" s="125">
        <f>IF(G8&gt;O8,2,0)+IF(G8&lt;O8,0)+IF(G8=O8,1)</f>
        <v>0</v>
      </c>
      <c r="H9" s="126">
        <f>IF(H8&gt;P8,2,0)+IF(H8&lt;P8,0)+IF(H8=P8,1)</f>
        <v>2</v>
      </c>
      <c r="J9" s="375" t="s">
        <v>42</v>
      </c>
      <c r="K9" s="376"/>
      <c r="L9" s="6">
        <f>SUM(M9:P9)</f>
        <v>4</v>
      </c>
      <c r="M9" s="124">
        <f>IF(M8&gt;E8,2,0)+IF(M8&lt;E8,0)+IF(M8=E8,1)</f>
        <v>2</v>
      </c>
      <c r="N9" s="125">
        <f>IF(N8&gt;F8,2,0)+IF(N8&lt;F8,0)+IF(N8=F8,1)</f>
        <v>0</v>
      </c>
      <c r="O9" s="125">
        <f>IF(O8&gt;G8,2,0)+IF(O8&lt;G8,0)+IF(O8=G8,1)</f>
        <v>2</v>
      </c>
      <c r="P9" s="126">
        <f>IF(P8&gt;H8,2,0)+IF(P8&lt;H8,0)+IF(P8=H8,1)</f>
        <v>0</v>
      </c>
    </row>
    <row r="10" spans="1:17" ht="15.75" thickBot="1"/>
    <row r="11" spans="1:17" ht="30.75" thickBot="1">
      <c r="B11" s="377" t="s">
        <v>175</v>
      </c>
      <c r="C11" s="378"/>
      <c r="D11" s="378"/>
      <c r="E11" s="378"/>
      <c r="F11" s="378"/>
      <c r="G11" s="378"/>
      <c r="H11" s="379"/>
      <c r="I11" s="142"/>
      <c r="J11" s="377" t="s">
        <v>96</v>
      </c>
      <c r="K11" s="378"/>
      <c r="L11" s="378"/>
      <c r="M11" s="378"/>
      <c r="N11" s="378"/>
      <c r="O11" s="378"/>
      <c r="P11" s="379"/>
    </row>
    <row r="12" spans="1:17" ht="17.25">
      <c r="B12" s="369" t="s">
        <v>171</v>
      </c>
      <c r="C12" s="370"/>
      <c r="D12" s="371"/>
      <c r="E12" s="112">
        <v>134</v>
      </c>
      <c r="F12" s="113">
        <v>99</v>
      </c>
      <c r="G12" s="113">
        <v>92</v>
      </c>
      <c r="H12" s="114">
        <f t="shared" ref="H12:H17" si="2">SUM(E12:G12)</f>
        <v>325</v>
      </c>
      <c r="J12" s="369" t="s">
        <v>261</v>
      </c>
      <c r="K12" s="370"/>
      <c r="L12" s="371"/>
      <c r="M12" s="112">
        <v>119</v>
      </c>
      <c r="N12" s="113">
        <v>89</v>
      </c>
      <c r="O12" s="113">
        <v>99</v>
      </c>
      <c r="P12" s="114">
        <f t="shared" ref="P12:P17" si="3">SUM(M12:O12)</f>
        <v>307</v>
      </c>
    </row>
    <row r="13" spans="1:17" ht="17.25">
      <c r="B13" s="359" t="s">
        <v>330</v>
      </c>
      <c r="C13" s="360"/>
      <c r="D13" s="361"/>
      <c r="E13" s="115">
        <v>110</v>
      </c>
      <c r="F13" s="116">
        <v>130</v>
      </c>
      <c r="G13" s="116">
        <v>101</v>
      </c>
      <c r="H13" s="117">
        <f t="shared" si="2"/>
        <v>341</v>
      </c>
      <c r="J13" s="359" t="s">
        <v>154</v>
      </c>
      <c r="K13" s="360"/>
      <c r="L13" s="361"/>
      <c r="M13" s="115">
        <v>86</v>
      </c>
      <c r="N13" s="116">
        <v>90</v>
      </c>
      <c r="O13" s="116">
        <v>113</v>
      </c>
      <c r="P13" s="117">
        <f t="shared" si="3"/>
        <v>289</v>
      </c>
    </row>
    <row r="14" spans="1:17" ht="17.25">
      <c r="B14" s="359" t="s">
        <v>165</v>
      </c>
      <c r="C14" s="360"/>
      <c r="D14" s="361"/>
      <c r="E14" s="115">
        <v>115</v>
      </c>
      <c r="F14" s="116">
        <v>114</v>
      </c>
      <c r="G14" s="116">
        <v>108</v>
      </c>
      <c r="H14" s="117">
        <f t="shared" si="2"/>
        <v>337</v>
      </c>
      <c r="J14" s="359" t="s">
        <v>321</v>
      </c>
      <c r="K14" s="360"/>
      <c r="L14" s="361"/>
      <c r="M14" s="115">
        <v>110</v>
      </c>
      <c r="N14" s="116">
        <v>116</v>
      </c>
      <c r="O14" s="116">
        <v>106</v>
      </c>
      <c r="P14" s="117">
        <f t="shared" si="3"/>
        <v>332</v>
      </c>
    </row>
    <row r="15" spans="1:17" ht="17.25">
      <c r="B15" s="359" t="s">
        <v>80</v>
      </c>
      <c r="C15" s="360"/>
      <c r="D15" s="361"/>
      <c r="E15" s="115">
        <v>105</v>
      </c>
      <c r="F15" s="116">
        <v>113</v>
      </c>
      <c r="G15" s="116">
        <v>108</v>
      </c>
      <c r="H15" s="117">
        <f t="shared" si="2"/>
        <v>326</v>
      </c>
      <c r="J15" s="359" t="s">
        <v>263</v>
      </c>
      <c r="K15" s="360"/>
      <c r="L15" s="361"/>
      <c r="M15" s="115">
        <v>122</v>
      </c>
      <c r="N15" s="116">
        <v>103</v>
      </c>
      <c r="O15" s="116">
        <v>118</v>
      </c>
      <c r="P15" s="117">
        <f t="shared" si="3"/>
        <v>343</v>
      </c>
    </row>
    <row r="16" spans="1:17" ht="18" thickBot="1">
      <c r="B16" s="362" t="s">
        <v>166</v>
      </c>
      <c r="C16" s="363"/>
      <c r="D16" s="364"/>
      <c r="E16" s="118">
        <v>100</v>
      </c>
      <c r="F16" s="119">
        <v>119</v>
      </c>
      <c r="G16" s="119">
        <v>111</v>
      </c>
      <c r="H16" s="120">
        <f t="shared" si="2"/>
        <v>330</v>
      </c>
      <c r="J16" s="362" t="s">
        <v>265</v>
      </c>
      <c r="K16" s="363"/>
      <c r="L16" s="364"/>
      <c r="M16" s="118">
        <v>93</v>
      </c>
      <c r="N16" s="119">
        <v>102</v>
      </c>
      <c r="O16" s="119">
        <v>101</v>
      </c>
      <c r="P16" s="120">
        <f t="shared" si="3"/>
        <v>296</v>
      </c>
    </row>
    <row r="17" spans="2:16" ht="19.5" thickBot="1">
      <c r="B17" s="372" t="s">
        <v>43</v>
      </c>
      <c r="C17" s="373"/>
      <c r="D17" s="374"/>
      <c r="E17" s="121">
        <f>SUM(E12:E16)</f>
        <v>564</v>
      </c>
      <c r="F17" s="122">
        <f>SUM(F12:F16)</f>
        <v>575</v>
      </c>
      <c r="G17" s="122">
        <f>SUM(G12:G16)</f>
        <v>520</v>
      </c>
      <c r="H17" s="123">
        <f t="shared" si="2"/>
        <v>1659</v>
      </c>
      <c r="J17" s="372" t="s">
        <v>43</v>
      </c>
      <c r="K17" s="373"/>
      <c r="L17" s="374"/>
      <c r="M17" s="121">
        <f>SUM(M12:M16)</f>
        <v>530</v>
      </c>
      <c r="N17" s="122">
        <f>SUM(N12:N16)</f>
        <v>500</v>
      </c>
      <c r="O17" s="122">
        <f>SUM(O12:O16)</f>
        <v>537</v>
      </c>
      <c r="P17" s="123">
        <f t="shared" si="3"/>
        <v>1567</v>
      </c>
    </row>
    <row r="18" spans="2:16" ht="20.25" thickBot="1">
      <c r="B18" s="375" t="s">
        <v>42</v>
      </c>
      <c r="C18" s="376"/>
      <c r="D18" s="6">
        <f>SUM(E18:H18)</f>
        <v>6</v>
      </c>
      <c r="E18" s="124">
        <f>IF(E17&gt;M17,2,0)+IF(E17&lt;M17,0)+IF(E17=M17,1)</f>
        <v>2</v>
      </c>
      <c r="F18" s="125">
        <f>IF(F17&gt;N17,2,0)+IF(F17&lt;N17,0)+IF(F17=N17,1)</f>
        <v>2</v>
      </c>
      <c r="G18" s="125">
        <f>IF(G17&gt;O17,2,0)+IF(G17&lt;O17,0)+IF(G17=O17,1)</f>
        <v>0</v>
      </c>
      <c r="H18" s="126">
        <f>IF(H17&gt;P17,2,0)+IF(H17&lt;P17,0)+IF(H17=P17,1)</f>
        <v>2</v>
      </c>
      <c r="J18" s="375" t="s">
        <v>42</v>
      </c>
      <c r="K18" s="376"/>
      <c r="L18" s="6">
        <f>SUM(M18:P18)</f>
        <v>2</v>
      </c>
      <c r="M18" s="124">
        <f>IF(M17&gt;E17,2,0)+IF(M17&lt;E17,0)+IF(M17=E17,1)</f>
        <v>0</v>
      </c>
      <c r="N18" s="125">
        <f>IF(N17&gt;F17,2,0)+IF(N17&lt;F17,0)+IF(N17=F17,1)</f>
        <v>0</v>
      </c>
      <c r="O18" s="125">
        <f>IF(O17&gt;G17,2,0)+IF(O17&lt;G17,0)+IF(O17=G17,1)</f>
        <v>2</v>
      </c>
      <c r="P18" s="126">
        <f>IF(P17&gt;H17,2,0)+IF(P17&lt;H17,0)+IF(P17=H17,1)</f>
        <v>0</v>
      </c>
    </row>
    <row r="19" spans="2:16" ht="15.75" thickBot="1"/>
    <row r="20" spans="2:16" ht="30.75" thickBot="1">
      <c r="B20" s="366" t="s">
        <v>228</v>
      </c>
      <c r="C20" s="367"/>
      <c r="D20" s="367"/>
      <c r="E20" s="367"/>
      <c r="F20" s="367"/>
      <c r="G20" s="367"/>
      <c r="H20" s="368"/>
      <c r="I20" s="142"/>
      <c r="J20" s="366" t="s">
        <v>155</v>
      </c>
      <c r="K20" s="367"/>
      <c r="L20" s="367"/>
      <c r="M20" s="367"/>
      <c r="N20" s="367"/>
      <c r="O20" s="367"/>
      <c r="P20" s="368"/>
    </row>
    <row r="21" spans="2:16" ht="17.25">
      <c r="B21" s="369" t="s">
        <v>249</v>
      </c>
      <c r="C21" s="370"/>
      <c r="D21" s="371"/>
      <c r="E21" s="112">
        <v>116</v>
      </c>
      <c r="F21" s="113">
        <v>127</v>
      </c>
      <c r="G21" s="113">
        <v>119</v>
      </c>
      <c r="H21" s="114">
        <f t="shared" ref="H21:H26" si="4">SUM(E21:G21)</f>
        <v>362</v>
      </c>
      <c r="J21" s="369" t="s">
        <v>247</v>
      </c>
      <c r="K21" s="370"/>
      <c r="L21" s="371"/>
      <c r="M21" s="112">
        <v>104</v>
      </c>
      <c r="N21" s="113">
        <v>161</v>
      </c>
      <c r="O21" s="113">
        <v>110</v>
      </c>
      <c r="P21" s="114">
        <f t="shared" ref="P21:P26" si="5">SUM(M21:O21)</f>
        <v>375</v>
      </c>
    </row>
    <row r="22" spans="2:16" ht="17.25">
      <c r="B22" s="359" t="s">
        <v>362</v>
      </c>
      <c r="C22" s="360"/>
      <c r="D22" s="361"/>
      <c r="E22" s="115">
        <v>117</v>
      </c>
      <c r="F22" s="116">
        <v>107</v>
      </c>
      <c r="G22" s="116">
        <v>143</v>
      </c>
      <c r="H22" s="117">
        <f t="shared" si="4"/>
        <v>367</v>
      </c>
      <c r="J22" s="359" t="s">
        <v>245</v>
      </c>
      <c r="K22" s="360"/>
      <c r="L22" s="361"/>
      <c r="M22" s="115">
        <v>113</v>
      </c>
      <c r="N22" s="116">
        <v>111</v>
      </c>
      <c r="O22" s="116">
        <v>110</v>
      </c>
      <c r="P22" s="117">
        <f t="shared" si="5"/>
        <v>334</v>
      </c>
    </row>
    <row r="23" spans="2:16" ht="17.25">
      <c r="B23" s="359" t="s">
        <v>339</v>
      </c>
      <c r="C23" s="360"/>
      <c r="D23" s="361"/>
      <c r="E23" s="115">
        <v>120</v>
      </c>
      <c r="F23" s="116">
        <v>134</v>
      </c>
      <c r="G23" s="116">
        <v>103</v>
      </c>
      <c r="H23" s="117">
        <f t="shared" si="4"/>
        <v>357</v>
      </c>
      <c r="J23" s="359" t="s">
        <v>246</v>
      </c>
      <c r="K23" s="360"/>
      <c r="L23" s="361"/>
      <c r="M23" s="115">
        <v>113</v>
      </c>
      <c r="N23" s="116">
        <v>106</v>
      </c>
      <c r="O23" s="116">
        <v>108</v>
      </c>
      <c r="P23" s="117">
        <f t="shared" si="5"/>
        <v>327</v>
      </c>
    </row>
    <row r="24" spans="2:16" ht="17.25">
      <c r="B24" s="359" t="s">
        <v>248</v>
      </c>
      <c r="C24" s="360"/>
      <c r="D24" s="361"/>
      <c r="E24" s="115">
        <v>117</v>
      </c>
      <c r="F24" s="116">
        <v>109</v>
      </c>
      <c r="G24" s="116">
        <v>107</v>
      </c>
      <c r="H24" s="117">
        <f t="shared" si="4"/>
        <v>333</v>
      </c>
      <c r="J24" s="359" t="s">
        <v>244</v>
      </c>
      <c r="K24" s="360"/>
      <c r="L24" s="361"/>
      <c r="M24" s="115">
        <v>107</v>
      </c>
      <c r="N24" s="116">
        <v>125</v>
      </c>
      <c r="O24" s="116">
        <v>111</v>
      </c>
      <c r="P24" s="117">
        <f t="shared" si="5"/>
        <v>343</v>
      </c>
    </row>
    <row r="25" spans="2:16" ht="18" thickBot="1">
      <c r="B25" s="362" t="s">
        <v>324</v>
      </c>
      <c r="C25" s="363"/>
      <c r="D25" s="364"/>
      <c r="E25" s="118">
        <v>131</v>
      </c>
      <c r="F25" s="119">
        <v>118</v>
      </c>
      <c r="G25" s="119">
        <v>97</v>
      </c>
      <c r="H25" s="120">
        <f t="shared" si="4"/>
        <v>346</v>
      </c>
      <c r="J25" s="362" t="s">
        <v>83</v>
      </c>
      <c r="K25" s="363"/>
      <c r="L25" s="364"/>
      <c r="M25" s="118">
        <v>102</v>
      </c>
      <c r="N25" s="119">
        <v>113</v>
      </c>
      <c r="O25" s="119">
        <v>115</v>
      </c>
      <c r="P25" s="120">
        <f t="shared" si="5"/>
        <v>330</v>
      </c>
    </row>
    <row r="26" spans="2:16" ht="19.5" thickBot="1">
      <c r="B26" s="372" t="s">
        <v>43</v>
      </c>
      <c r="C26" s="373"/>
      <c r="D26" s="374"/>
      <c r="E26" s="121">
        <f>SUM(E21:E25)</f>
        <v>601</v>
      </c>
      <c r="F26" s="122">
        <f>SUM(F21:F25)</f>
        <v>595</v>
      </c>
      <c r="G26" s="122">
        <f>SUM(G21:G25)</f>
        <v>569</v>
      </c>
      <c r="H26" s="123">
        <f t="shared" si="4"/>
        <v>1765</v>
      </c>
      <c r="J26" s="372" t="s">
        <v>43</v>
      </c>
      <c r="K26" s="373"/>
      <c r="L26" s="374"/>
      <c r="M26" s="121">
        <f>SUM(M21:M25)</f>
        <v>539</v>
      </c>
      <c r="N26" s="122">
        <f>SUM(N21:N25)</f>
        <v>616</v>
      </c>
      <c r="O26" s="122">
        <f>SUM(O21:O25)</f>
        <v>554</v>
      </c>
      <c r="P26" s="123">
        <f t="shared" si="5"/>
        <v>1709</v>
      </c>
    </row>
    <row r="27" spans="2:16" ht="20.25" thickBot="1">
      <c r="B27" s="375" t="s">
        <v>42</v>
      </c>
      <c r="C27" s="376"/>
      <c r="D27" s="6">
        <f>SUM(E27:H27)</f>
        <v>6</v>
      </c>
      <c r="E27" s="124">
        <f>IF(E26&gt;M26,2,0)+IF(E26&lt;M26,0)+IF(E26=M26,1)</f>
        <v>2</v>
      </c>
      <c r="F27" s="125">
        <f>IF(F26&gt;N26,2,0)+IF(F26&lt;N26,0)+IF(F26=N26,1)</f>
        <v>0</v>
      </c>
      <c r="G27" s="125">
        <f>IF(G26&gt;O26,2,0)+IF(G26&lt;O26,0)+IF(G26=O26,1)</f>
        <v>2</v>
      </c>
      <c r="H27" s="126">
        <f>IF(H26&gt;P26,2,0)+IF(H26&lt;P26,0)+IF(H26=P26,1)</f>
        <v>2</v>
      </c>
      <c r="J27" s="375" t="s">
        <v>42</v>
      </c>
      <c r="K27" s="376"/>
      <c r="L27" s="6">
        <f>SUM(M27:P27)</f>
        <v>2</v>
      </c>
      <c r="M27" s="124">
        <f>IF(M26&gt;E26,2,0)+IF(M26&lt;E26,0)+IF(M26=E26,1)</f>
        <v>0</v>
      </c>
      <c r="N27" s="125">
        <f>IF(N26&gt;F26,2,0)+IF(N26&lt;F26,0)+IF(N26=F26,1)</f>
        <v>2</v>
      </c>
      <c r="O27" s="125">
        <f>IF(O26&gt;G26,2,0)+IF(O26&lt;G26,0)+IF(O26=G26,1)</f>
        <v>0</v>
      </c>
      <c r="P27" s="126">
        <f>IF(P26&gt;H26,2,0)+IF(P26&lt;H26,0)+IF(P26=H26,1)</f>
        <v>0</v>
      </c>
    </row>
    <row r="28" spans="2:16" ht="15.75" thickBot="1"/>
    <row r="29" spans="2:16" ht="30.75" thickBot="1">
      <c r="B29" s="377" t="s">
        <v>142</v>
      </c>
      <c r="C29" s="378"/>
      <c r="D29" s="378"/>
      <c r="E29" s="378"/>
      <c r="F29" s="378"/>
      <c r="G29" s="378"/>
      <c r="H29" s="379"/>
      <c r="I29" s="142"/>
      <c r="J29" s="377" t="s">
        <v>169</v>
      </c>
      <c r="K29" s="378"/>
      <c r="L29" s="378"/>
      <c r="M29" s="378"/>
      <c r="N29" s="378"/>
      <c r="O29" s="378"/>
      <c r="P29" s="379"/>
    </row>
    <row r="30" spans="2:16" ht="17.25">
      <c r="B30" s="369" t="s">
        <v>281</v>
      </c>
      <c r="C30" s="370"/>
      <c r="D30" s="371"/>
      <c r="E30" s="112">
        <v>116</v>
      </c>
      <c r="F30" s="113">
        <v>109</v>
      </c>
      <c r="G30" s="113">
        <v>99</v>
      </c>
      <c r="H30" s="114">
        <f t="shared" ref="H30:H35" si="6">SUM(E30:G30)</f>
        <v>324</v>
      </c>
      <c r="J30" s="369" t="s">
        <v>279</v>
      </c>
      <c r="K30" s="370"/>
      <c r="L30" s="371"/>
      <c r="M30" s="112">
        <v>95</v>
      </c>
      <c r="N30" s="113">
        <v>121</v>
      </c>
      <c r="O30" s="113">
        <v>111</v>
      </c>
      <c r="P30" s="114">
        <f t="shared" ref="P30:P35" si="7">SUM(M30:O30)</f>
        <v>327</v>
      </c>
    </row>
    <row r="31" spans="2:16" ht="17.25">
      <c r="B31" s="359" t="s">
        <v>74</v>
      </c>
      <c r="C31" s="360"/>
      <c r="D31" s="361"/>
      <c r="E31" s="115">
        <v>104</v>
      </c>
      <c r="F31" s="116">
        <v>130</v>
      </c>
      <c r="G31" s="116">
        <v>113</v>
      </c>
      <c r="H31" s="117">
        <f t="shared" si="6"/>
        <v>347</v>
      </c>
      <c r="J31" s="359" t="s">
        <v>280</v>
      </c>
      <c r="K31" s="360"/>
      <c r="L31" s="361"/>
      <c r="M31" s="115">
        <v>124</v>
      </c>
      <c r="N31" s="116">
        <v>104</v>
      </c>
      <c r="O31" s="116">
        <v>116</v>
      </c>
      <c r="P31" s="117">
        <f t="shared" si="7"/>
        <v>344</v>
      </c>
    </row>
    <row r="32" spans="2:16" ht="17.25">
      <c r="B32" s="359" t="s">
        <v>363</v>
      </c>
      <c r="C32" s="360"/>
      <c r="D32" s="361"/>
      <c r="E32" s="115">
        <v>104</v>
      </c>
      <c r="F32" s="116">
        <v>97</v>
      </c>
      <c r="G32" s="116">
        <v>115</v>
      </c>
      <c r="H32" s="117">
        <f t="shared" si="6"/>
        <v>316</v>
      </c>
      <c r="J32" s="359" t="s">
        <v>277</v>
      </c>
      <c r="K32" s="360"/>
      <c r="L32" s="361"/>
      <c r="M32" s="115">
        <v>94</v>
      </c>
      <c r="N32" s="116">
        <v>92</v>
      </c>
      <c r="O32" s="116">
        <v>136</v>
      </c>
      <c r="P32" s="117">
        <f t="shared" si="7"/>
        <v>322</v>
      </c>
    </row>
    <row r="33" spans="2:16" ht="17.25">
      <c r="B33" s="359" t="s">
        <v>283</v>
      </c>
      <c r="C33" s="360"/>
      <c r="D33" s="361"/>
      <c r="E33" s="115">
        <v>110</v>
      </c>
      <c r="F33" s="116">
        <v>116</v>
      </c>
      <c r="G33" s="116">
        <v>108</v>
      </c>
      <c r="H33" s="117">
        <f t="shared" si="6"/>
        <v>334</v>
      </c>
      <c r="J33" s="359" t="s">
        <v>86</v>
      </c>
      <c r="K33" s="360"/>
      <c r="L33" s="361"/>
      <c r="M33" s="115">
        <v>126</v>
      </c>
      <c r="N33" s="116">
        <v>113</v>
      </c>
      <c r="O33" s="116">
        <v>101</v>
      </c>
      <c r="P33" s="117">
        <f t="shared" si="7"/>
        <v>340</v>
      </c>
    </row>
    <row r="34" spans="2:16" ht="18" thickBot="1">
      <c r="B34" s="362" t="s">
        <v>282</v>
      </c>
      <c r="C34" s="363"/>
      <c r="D34" s="364"/>
      <c r="E34" s="118">
        <v>121</v>
      </c>
      <c r="F34" s="119">
        <v>100</v>
      </c>
      <c r="G34" s="119">
        <v>138</v>
      </c>
      <c r="H34" s="120">
        <f t="shared" si="6"/>
        <v>359</v>
      </c>
      <c r="J34" s="362" t="s">
        <v>276</v>
      </c>
      <c r="K34" s="363"/>
      <c r="L34" s="364"/>
      <c r="M34" s="118">
        <v>111</v>
      </c>
      <c r="N34" s="119">
        <v>108</v>
      </c>
      <c r="O34" s="119">
        <v>106</v>
      </c>
      <c r="P34" s="120">
        <f t="shared" si="7"/>
        <v>325</v>
      </c>
    </row>
    <row r="35" spans="2:16" ht="19.5" thickBot="1">
      <c r="B35" s="372" t="s">
        <v>43</v>
      </c>
      <c r="C35" s="373"/>
      <c r="D35" s="374"/>
      <c r="E35" s="121">
        <f>SUM(E30:E34)</f>
        <v>555</v>
      </c>
      <c r="F35" s="122">
        <f>SUM(F30:F34)</f>
        <v>552</v>
      </c>
      <c r="G35" s="122">
        <f>SUM(G30:G34)</f>
        <v>573</v>
      </c>
      <c r="H35" s="123">
        <f t="shared" si="6"/>
        <v>1680</v>
      </c>
      <c r="J35" s="372" t="s">
        <v>43</v>
      </c>
      <c r="K35" s="373"/>
      <c r="L35" s="374"/>
      <c r="M35" s="121">
        <f>SUM(M30:M34)</f>
        <v>550</v>
      </c>
      <c r="N35" s="122">
        <f>SUM(N30:N34)</f>
        <v>538</v>
      </c>
      <c r="O35" s="122">
        <f>SUM(O30:O34)</f>
        <v>570</v>
      </c>
      <c r="P35" s="123">
        <f t="shared" si="7"/>
        <v>1658</v>
      </c>
    </row>
    <row r="36" spans="2:16" ht="20.25" thickBot="1">
      <c r="B36" s="375" t="s">
        <v>42</v>
      </c>
      <c r="C36" s="376"/>
      <c r="D36" s="6">
        <f>SUM(E36:H36)</f>
        <v>8</v>
      </c>
      <c r="E36" s="124">
        <f>IF(E35&gt;M35,2,0)+IF(E35&lt;M35,0)+IF(E35=M35,1)</f>
        <v>2</v>
      </c>
      <c r="F36" s="125">
        <f>IF(F35&gt;N35,2,0)+IF(F35&lt;N35,0)+IF(F35=N35,1)</f>
        <v>2</v>
      </c>
      <c r="G36" s="125">
        <f>IF(G35&gt;O35,2,0)+IF(G35&lt;O35,0)+IF(G35=O35,1)</f>
        <v>2</v>
      </c>
      <c r="H36" s="126">
        <f>IF(H35&gt;P35,2,0)+IF(H35&lt;P35,0)+IF(H35=P35,1)</f>
        <v>2</v>
      </c>
      <c r="J36" s="375" t="s">
        <v>42</v>
      </c>
      <c r="K36" s="376"/>
      <c r="L36" s="6">
        <f>SUM(M36:P36)</f>
        <v>0</v>
      </c>
      <c r="M36" s="124">
        <f>IF(M35&gt;E35,2,0)+IF(M35&lt;E35,0)+IF(M35=E35,1)</f>
        <v>0</v>
      </c>
      <c r="N36" s="125">
        <f>IF(N35&gt;F35,2,0)+IF(N35&lt;F35,0)+IF(N35=F35,1)</f>
        <v>0</v>
      </c>
      <c r="O36" s="125">
        <f>IF(O35&gt;G35,2,0)+IF(O35&lt;G35,0)+IF(O35=G35,1)</f>
        <v>0</v>
      </c>
      <c r="P36" s="126">
        <f>IF(P35&gt;H35,2,0)+IF(P35&lt;H35,0)+IF(P35=H35,1)</f>
        <v>0</v>
      </c>
    </row>
    <row r="37" spans="2:16" ht="15.75" thickBot="1"/>
    <row r="38" spans="2:16" ht="30.75" thickBot="1">
      <c r="B38" s="366" t="s">
        <v>176</v>
      </c>
      <c r="C38" s="367"/>
      <c r="D38" s="367"/>
      <c r="E38" s="367"/>
      <c r="F38" s="367"/>
      <c r="G38" s="367"/>
      <c r="H38" s="368"/>
      <c r="I38" s="142"/>
      <c r="J38" s="366" t="s">
        <v>2</v>
      </c>
      <c r="K38" s="367"/>
      <c r="L38" s="367"/>
      <c r="M38" s="367"/>
      <c r="N38" s="367"/>
      <c r="O38" s="367"/>
      <c r="P38" s="368"/>
    </row>
    <row r="39" spans="2:16" ht="17.25">
      <c r="B39" s="369" t="s">
        <v>252</v>
      </c>
      <c r="C39" s="370"/>
      <c r="D39" s="371"/>
      <c r="E39" s="112">
        <v>94</v>
      </c>
      <c r="F39" s="113">
        <v>105</v>
      </c>
      <c r="G39" s="113">
        <v>119</v>
      </c>
      <c r="H39" s="114">
        <f t="shared" ref="H39:H44" si="8">SUM(E39:G39)</f>
        <v>318</v>
      </c>
      <c r="J39" s="369" t="s">
        <v>271</v>
      </c>
      <c r="K39" s="370"/>
      <c r="L39" s="371"/>
      <c r="M39" s="112">
        <v>126</v>
      </c>
      <c r="N39" s="113">
        <v>118</v>
      </c>
      <c r="O39" s="113">
        <v>109</v>
      </c>
      <c r="P39" s="114">
        <f t="shared" ref="P39:P44" si="9">SUM(M39:O39)</f>
        <v>353</v>
      </c>
    </row>
    <row r="40" spans="2:16" ht="17.25">
      <c r="B40" s="359" t="s">
        <v>254</v>
      </c>
      <c r="C40" s="360"/>
      <c r="D40" s="361"/>
      <c r="E40" s="115">
        <v>120</v>
      </c>
      <c r="F40" s="116">
        <v>125</v>
      </c>
      <c r="G40" s="116">
        <v>130</v>
      </c>
      <c r="H40" s="117">
        <f t="shared" si="8"/>
        <v>375</v>
      </c>
      <c r="J40" s="359" t="s">
        <v>70</v>
      </c>
      <c r="K40" s="360"/>
      <c r="L40" s="361"/>
      <c r="M40" s="115">
        <v>121</v>
      </c>
      <c r="N40" s="116">
        <v>99</v>
      </c>
      <c r="O40" s="116">
        <v>114</v>
      </c>
      <c r="P40" s="117">
        <f t="shared" si="9"/>
        <v>334</v>
      </c>
    </row>
    <row r="41" spans="2:16" ht="17.25">
      <c r="B41" s="359" t="s">
        <v>253</v>
      </c>
      <c r="C41" s="360"/>
      <c r="D41" s="361"/>
      <c r="E41" s="115">
        <v>139</v>
      </c>
      <c r="F41" s="116">
        <v>98</v>
      </c>
      <c r="G41" s="116">
        <v>98</v>
      </c>
      <c r="H41" s="117">
        <f t="shared" si="8"/>
        <v>335</v>
      </c>
      <c r="J41" s="359" t="s">
        <v>275</v>
      </c>
      <c r="K41" s="360"/>
      <c r="L41" s="361"/>
      <c r="M41" s="115">
        <v>108</v>
      </c>
      <c r="N41" s="116">
        <v>106</v>
      </c>
      <c r="O41" s="116">
        <v>105</v>
      </c>
      <c r="P41" s="117">
        <f t="shared" si="9"/>
        <v>319</v>
      </c>
    </row>
    <row r="42" spans="2:16" ht="17.25">
      <c r="B42" s="359" t="s">
        <v>348</v>
      </c>
      <c r="C42" s="360"/>
      <c r="D42" s="361"/>
      <c r="E42" s="115">
        <v>128</v>
      </c>
      <c r="F42" s="116">
        <v>134</v>
      </c>
      <c r="G42" s="116">
        <v>124</v>
      </c>
      <c r="H42" s="117">
        <f t="shared" si="8"/>
        <v>386</v>
      </c>
      <c r="J42" s="359" t="s">
        <v>273</v>
      </c>
      <c r="K42" s="360"/>
      <c r="L42" s="361"/>
      <c r="M42" s="115">
        <v>112</v>
      </c>
      <c r="N42" s="116">
        <v>157</v>
      </c>
      <c r="O42" s="116">
        <v>97</v>
      </c>
      <c r="P42" s="117">
        <f t="shared" si="9"/>
        <v>366</v>
      </c>
    </row>
    <row r="43" spans="2:16" ht="18" thickBot="1">
      <c r="B43" s="362" t="s">
        <v>255</v>
      </c>
      <c r="C43" s="363"/>
      <c r="D43" s="364"/>
      <c r="E43" s="118">
        <v>100</v>
      </c>
      <c r="F43" s="119">
        <v>97</v>
      </c>
      <c r="G43" s="119">
        <v>88</v>
      </c>
      <c r="H43" s="120">
        <f t="shared" si="8"/>
        <v>285</v>
      </c>
      <c r="J43" s="362" t="s">
        <v>322</v>
      </c>
      <c r="K43" s="363"/>
      <c r="L43" s="364"/>
      <c r="M43" s="118">
        <v>109</v>
      </c>
      <c r="N43" s="119">
        <v>137</v>
      </c>
      <c r="O43" s="119">
        <v>116</v>
      </c>
      <c r="P43" s="120">
        <f t="shared" si="9"/>
        <v>362</v>
      </c>
    </row>
    <row r="44" spans="2:16" ht="19.5" thickBot="1">
      <c r="B44" s="372" t="s">
        <v>43</v>
      </c>
      <c r="C44" s="373"/>
      <c r="D44" s="374"/>
      <c r="E44" s="121">
        <f>SUM(E39:E43)</f>
        <v>581</v>
      </c>
      <c r="F44" s="122">
        <f>SUM(F39:F43)</f>
        <v>559</v>
      </c>
      <c r="G44" s="122">
        <f>SUM(G39:G43)</f>
        <v>559</v>
      </c>
      <c r="H44" s="123">
        <f t="shared" si="8"/>
        <v>1699</v>
      </c>
      <c r="J44" s="372" t="s">
        <v>43</v>
      </c>
      <c r="K44" s="373"/>
      <c r="L44" s="374"/>
      <c r="M44" s="121">
        <f>SUM(M39:M43)</f>
        <v>576</v>
      </c>
      <c r="N44" s="122">
        <f>SUM(N39:N43)</f>
        <v>617</v>
      </c>
      <c r="O44" s="122">
        <f>SUM(O39:O43)</f>
        <v>541</v>
      </c>
      <c r="P44" s="123">
        <f t="shared" si="9"/>
        <v>1734</v>
      </c>
    </row>
    <row r="45" spans="2:16" ht="20.25" thickBot="1">
      <c r="B45" s="375" t="s">
        <v>42</v>
      </c>
      <c r="C45" s="376"/>
      <c r="D45" s="6">
        <f>SUM(E45:H45)</f>
        <v>4</v>
      </c>
      <c r="E45" s="124">
        <f>IF(E44&gt;M44,2,0)+IF(E44&lt;M44,0)+IF(E44=M44,1)</f>
        <v>2</v>
      </c>
      <c r="F45" s="125">
        <f>IF(F44&gt;N44,2,0)+IF(F44&lt;N44,0)+IF(F44=N44,1)</f>
        <v>0</v>
      </c>
      <c r="G45" s="125">
        <f>IF(G44&gt;O44,2,0)+IF(G44&lt;O44,0)+IF(G44=O44,1)</f>
        <v>2</v>
      </c>
      <c r="H45" s="126">
        <f>IF(H44&gt;P44,2,0)+IF(H44&lt;P44,0)+IF(H44=P44,1)</f>
        <v>0</v>
      </c>
      <c r="J45" s="375" t="s">
        <v>42</v>
      </c>
      <c r="K45" s="376"/>
      <c r="L45" s="6">
        <f>SUM(M45:P45)</f>
        <v>4</v>
      </c>
      <c r="M45" s="124">
        <f>IF(M44&gt;E44,2,0)+IF(M44&lt;E44,0)+IF(M44=E44,1)</f>
        <v>0</v>
      </c>
      <c r="N45" s="125">
        <f>IF(N44&gt;F44,2,0)+IF(N44&lt;F44,0)+IF(N44=F44,1)</f>
        <v>2</v>
      </c>
      <c r="O45" s="125">
        <f>IF(O44&gt;G44,2,0)+IF(O44&lt;G44,0)+IF(O44=G44,1)</f>
        <v>0</v>
      </c>
      <c r="P45" s="126">
        <f>IF(P44&gt;H44,2,0)+IF(P44&lt;H44,0)+IF(P44=H44,1)</f>
        <v>2</v>
      </c>
    </row>
    <row r="46" spans="2:16" ht="15.75" thickBot="1"/>
    <row r="47" spans="2:16" ht="30.75" thickBot="1">
      <c r="B47" s="377" t="s">
        <v>1</v>
      </c>
      <c r="C47" s="378"/>
      <c r="D47" s="378"/>
      <c r="E47" s="378"/>
      <c r="F47" s="378"/>
      <c r="G47" s="378"/>
      <c r="H47" s="379"/>
      <c r="I47" s="142"/>
      <c r="J47" s="377" t="s">
        <v>163</v>
      </c>
      <c r="K47" s="378"/>
      <c r="L47" s="378"/>
      <c r="M47" s="378"/>
      <c r="N47" s="378"/>
      <c r="O47" s="378"/>
      <c r="P47" s="379"/>
    </row>
    <row r="48" spans="2:16" ht="17.25">
      <c r="B48" s="369" t="s">
        <v>257</v>
      </c>
      <c r="C48" s="370"/>
      <c r="D48" s="371"/>
      <c r="E48" s="112">
        <v>111</v>
      </c>
      <c r="F48" s="113">
        <v>118</v>
      </c>
      <c r="G48" s="113">
        <v>107</v>
      </c>
      <c r="H48" s="114">
        <f t="shared" ref="H48:H53" si="10">SUM(E48:G48)</f>
        <v>336</v>
      </c>
      <c r="J48" s="369" t="s">
        <v>266</v>
      </c>
      <c r="K48" s="370"/>
      <c r="L48" s="371"/>
      <c r="M48" s="112">
        <v>121</v>
      </c>
      <c r="N48" s="113">
        <v>102</v>
      </c>
      <c r="O48" s="113">
        <v>133</v>
      </c>
      <c r="P48" s="114">
        <f t="shared" ref="P48:P53" si="11">SUM(M48:O48)</f>
        <v>356</v>
      </c>
    </row>
    <row r="49" spans="2:16" ht="17.25">
      <c r="B49" s="359" t="s">
        <v>259</v>
      </c>
      <c r="C49" s="360"/>
      <c r="D49" s="361"/>
      <c r="E49" s="115">
        <v>96</v>
      </c>
      <c r="F49" s="116">
        <v>104</v>
      </c>
      <c r="G49" s="116">
        <v>106</v>
      </c>
      <c r="H49" s="117">
        <f t="shared" si="10"/>
        <v>306</v>
      </c>
      <c r="J49" s="359" t="s">
        <v>267</v>
      </c>
      <c r="K49" s="360"/>
      <c r="L49" s="361"/>
      <c r="M49" s="115">
        <v>132</v>
      </c>
      <c r="N49" s="116">
        <v>123</v>
      </c>
      <c r="O49" s="116">
        <v>97</v>
      </c>
      <c r="P49" s="117">
        <f t="shared" si="11"/>
        <v>352</v>
      </c>
    </row>
    <row r="50" spans="2:16" ht="17.25">
      <c r="B50" s="359" t="s">
        <v>258</v>
      </c>
      <c r="C50" s="360"/>
      <c r="D50" s="361"/>
      <c r="E50" s="115">
        <v>109</v>
      </c>
      <c r="F50" s="116">
        <v>106</v>
      </c>
      <c r="G50" s="116">
        <v>125</v>
      </c>
      <c r="H50" s="117">
        <f t="shared" si="10"/>
        <v>340</v>
      </c>
      <c r="J50" s="359" t="s">
        <v>268</v>
      </c>
      <c r="K50" s="360"/>
      <c r="L50" s="361"/>
      <c r="M50" s="115">
        <v>99</v>
      </c>
      <c r="N50" s="116">
        <v>143</v>
      </c>
      <c r="O50" s="116">
        <v>119</v>
      </c>
      <c r="P50" s="117">
        <f t="shared" si="11"/>
        <v>361</v>
      </c>
    </row>
    <row r="51" spans="2:16" ht="17.25">
      <c r="B51" s="359" t="s">
        <v>256</v>
      </c>
      <c r="C51" s="360"/>
      <c r="D51" s="361"/>
      <c r="E51" s="115">
        <v>98</v>
      </c>
      <c r="F51" s="116">
        <v>100</v>
      </c>
      <c r="G51" s="116">
        <v>102</v>
      </c>
      <c r="H51" s="117">
        <f t="shared" si="10"/>
        <v>300</v>
      </c>
      <c r="J51" s="359" t="s">
        <v>269</v>
      </c>
      <c r="K51" s="360"/>
      <c r="L51" s="361"/>
      <c r="M51" s="115">
        <v>149</v>
      </c>
      <c r="N51" s="116">
        <v>126</v>
      </c>
      <c r="O51" s="116">
        <v>136</v>
      </c>
      <c r="P51" s="117">
        <f t="shared" si="11"/>
        <v>411</v>
      </c>
    </row>
    <row r="52" spans="2:16" ht="18" thickBot="1">
      <c r="B52" s="362" t="s">
        <v>260</v>
      </c>
      <c r="C52" s="363"/>
      <c r="D52" s="364"/>
      <c r="E52" s="118">
        <v>115</v>
      </c>
      <c r="F52" s="119">
        <v>120</v>
      </c>
      <c r="G52" s="119">
        <v>131</v>
      </c>
      <c r="H52" s="120">
        <f t="shared" si="10"/>
        <v>366</v>
      </c>
      <c r="J52" s="362" t="s">
        <v>156</v>
      </c>
      <c r="K52" s="363"/>
      <c r="L52" s="364"/>
      <c r="M52" s="118">
        <v>111</v>
      </c>
      <c r="N52" s="119">
        <v>135</v>
      </c>
      <c r="O52" s="119">
        <v>103</v>
      </c>
      <c r="P52" s="120">
        <f t="shared" si="11"/>
        <v>349</v>
      </c>
    </row>
    <row r="53" spans="2:16" ht="19.5" thickBot="1">
      <c r="B53" s="372" t="s">
        <v>43</v>
      </c>
      <c r="C53" s="373"/>
      <c r="D53" s="374"/>
      <c r="E53" s="121">
        <f>SUM(E48:E52)</f>
        <v>529</v>
      </c>
      <c r="F53" s="122">
        <f>SUM(F48:F52)</f>
        <v>548</v>
      </c>
      <c r="G53" s="122">
        <f>SUM(G48:G52)</f>
        <v>571</v>
      </c>
      <c r="H53" s="123">
        <f t="shared" si="10"/>
        <v>1648</v>
      </c>
      <c r="J53" s="372" t="s">
        <v>43</v>
      </c>
      <c r="K53" s="373"/>
      <c r="L53" s="374"/>
      <c r="M53" s="121">
        <f>SUM(M48:M52)</f>
        <v>612</v>
      </c>
      <c r="N53" s="122">
        <f>SUM(N48:N52)</f>
        <v>629</v>
      </c>
      <c r="O53" s="122">
        <f>SUM(O48:O52)</f>
        <v>588</v>
      </c>
      <c r="P53" s="123">
        <f t="shared" si="11"/>
        <v>1829</v>
      </c>
    </row>
    <row r="54" spans="2:16" ht="20.25" thickBot="1">
      <c r="B54" s="375" t="s">
        <v>42</v>
      </c>
      <c r="C54" s="376"/>
      <c r="D54" s="6">
        <f>SUM(E54:H54)</f>
        <v>0</v>
      </c>
      <c r="E54" s="124">
        <f>IF(E53&gt;M53,2,0)+IF(E53&lt;M53,0)+IF(E53=M53,1)</f>
        <v>0</v>
      </c>
      <c r="F54" s="125">
        <f>IF(F53&gt;N53,2,0)+IF(F53&lt;N53,0)+IF(F53=N53,1)</f>
        <v>0</v>
      </c>
      <c r="G54" s="125">
        <f>IF(G53&gt;O53,2,0)+IF(G53&lt;O53,0)+IF(G53=O53,1)</f>
        <v>0</v>
      </c>
      <c r="H54" s="126">
        <f>IF(H53&gt;P53,2,0)+IF(H53&lt;P53,0)+IF(H53=P53,1)</f>
        <v>0</v>
      </c>
      <c r="J54" s="375" t="s">
        <v>42</v>
      </c>
      <c r="K54" s="376"/>
      <c r="L54" s="6">
        <f>SUM(M54:P54)</f>
        <v>8</v>
      </c>
      <c r="M54" s="124">
        <f>IF(M53&gt;E53,2,0)+IF(M53&lt;E53,0)+IF(M53=E53,1)</f>
        <v>2</v>
      </c>
      <c r="N54" s="125">
        <f>IF(N53&gt;F53,2,0)+IF(N53&lt;F53,0)+IF(N53=F53,1)</f>
        <v>2</v>
      </c>
      <c r="O54" s="125">
        <f>IF(O53&gt;G53,2,0)+IF(O53&lt;G53,0)+IF(O53=G53,1)</f>
        <v>2</v>
      </c>
      <c r="P54" s="126">
        <f>IF(P53&gt;H53,2,0)+IF(P53&lt;H53,0)+IF(P53=H53,1)</f>
        <v>2</v>
      </c>
    </row>
    <row r="55" spans="2:16" ht="15.75" thickBot="1"/>
    <row r="56" spans="2:16" ht="21.75" thickTop="1" thickBot="1">
      <c r="B56" s="383" t="s">
        <v>222</v>
      </c>
      <c r="C56" s="384"/>
      <c r="D56" s="384"/>
      <c r="E56" s="384"/>
      <c r="F56" s="384"/>
      <c r="G56" s="384"/>
      <c r="H56" s="385"/>
      <c r="J56" s="383" t="s">
        <v>223</v>
      </c>
      <c r="K56" s="384"/>
      <c r="L56" s="384"/>
      <c r="M56" s="384"/>
      <c r="N56" s="384"/>
      <c r="O56" s="384"/>
      <c r="P56" s="385"/>
    </row>
    <row r="57" spans="2:16" ht="17.25" thickTop="1">
      <c r="B57" s="386" t="s">
        <v>169</v>
      </c>
      <c r="C57" s="387"/>
      <c r="D57" s="387"/>
      <c r="E57" s="11" t="s">
        <v>172</v>
      </c>
      <c r="F57" s="387" t="s">
        <v>228</v>
      </c>
      <c r="G57" s="387"/>
      <c r="H57" s="388"/>
      <c r="I57" s="143"/>
      <c r="J57" s="386" t="s">
        <v>96</v>
      </c>
      <c r="K57" s="387"/>
      <c r="L57" s="387"/>
      <c r="M57" s="11" t="s">
        <v>172</v>
      </c>
      <c r="N57" s="387" t="s">
        <v>169</v>
      </c>
      <c r="O57" s="387"/>
      <c r="P57" s="388"/>
    </row>
    <row r="58" spans="2:16" ht="16.5">
      <c r="B58" s="380" t="s">
        <v>1</v>
      </c>
      <c r="C58" s="381"/>
      <c r="D58" s="381"/>
      <c r="E58" s="11" t="s">
        <v>172</v>
      </c>
      <c r="F58" s="381" t="s">
        <v>142</v>
      </c>
      <c r="G58" s="381"/>
      <c r="H58" s="382"/>
      <c r="I58" s="143"/>
      <c r="J58" s="380" t="s">
        <v>95</v>
      </c>
      <c r="K58" s="381"/>
      <c r="L58" s="381"/>
      <c r="M58" s="11" t="s">
        <v>172</v>
      </c>
      <c r="N58" s="381" t="s">
        <v>175</v>
      </c>
      <c r="O58" s="381"/>
      <c r="P58" s="382"/>
    </row>
    <row r="59" spans="2:16" ht="16.5">
      <c r="B59" s="380" t="s">
        <v>155</v>
      </c>
      <c r="C59" s="381"/>
      <c r="D59" s="381"/>
      <c r="E59" s="11" t="s">
        <v>172</v>
      </c>
      <c r="F59" s="381" t="s">
        <v>2</v>
      </c>
      <c r="G59" s="381"/>
      <c r="H59" s="382"/>
      <c r="I59" s="143"/>
      <c r="J59" s="380" t="s">
        <v>176</v>
      </c>
      <c r="K59" s="381"/>
      <c r="L59" s="381"/>
      <c r="M59" s="11" t="s">
        <v>172</v>
      </c>
      <c r="N59" s="381" t="s">
        <v>97</v>
      </c>
      <c r="O59" s="381"/>
      <c r="P59" s="382"/>
    </row>
    <row r="60" spans="2:16" ht="16.5">
      <c r="B60" s="380" t="s">
        <v>97</v>
      </c>
      <c r="C60" s="381"/>
      <c r="D60" s="381"/>
      <c r="E60" s="11" t="s">
        <v>172</v>
      </c>
      <c r="F60" s="381" t="s">
        <v>163</v>
      </c>
      <c r="G60" s="381"/>
      <c r="H60" s="382"/>
      <c r="I60" s="143"/>
      <c r="J60" s="380" t="s">
        <v>163</v>
      </c>
      <c r="K60" s="381"/>
      <c r="L60" s="381"/>
      <c r="M60" s="11" t="s">
        <v>172</v>
      </c>
      <c r="N60" s="381" t="s">
        <v>2</v>
      </c>
      <c r="O60" s="381"/>
      <c r="P60" s="382"/>
    </row>
    <row r="61" spans="2:16" ht="16.5">
      <c r="B61" s="380" t="s">
        <v>175</v>
      </c>
      <c r="C61" s="381"/>
      <c r="D61" s="381"/>
      <c r="E61" s="11" t="s">
        <v>172</v>
      </c>
      <c r="F61" s="381" t="s">
        <v>176</v>
      </c>
      <c r="G61" s="381"/>
      <c r="H61" s="382"/>
      <c r="I61" s="143"/>
      <c r="J61" s="380" t="s">
        <v>155</v>
      </c>
      <c r="K61" s="381"/>
      <c r="L61" s="381"/>
      <c r="M61" s="11" t="s">
        <v>172</v>
      </c>
      <c r="N61" s="381" t="s">
        <v>1</v>
      </c>
      <c r="O61" s="381"/>
      <c r="P61" s="382"/>
    </row>
    <row r="62" spans="2:16" ht="17.25" thickBot="1">
      <c r="B62" s="389" t="s">
        <v>96</v>
      </c>
      <c r="C62" s="390"/>
      <c r="D62" s="390"/>
      <c r="E62" s="144" t="s">
        <v>172</v>
      </c>
      <c r="F62" s="390" t="s">
        <v>95</v>
      </c>
      <c r="G62" s="390"/>
      <c r="H62" s="391"/>
      <c r="I62" s="143"/>
      <c r="J62" s="389" t="s">
        <v>142</v>
      </c>
      <c r="K62" s="390"/>
      <c r="L62" s="390"/>
      <c r="M62" s="144" t="s">
        <v>172</v>
      </c>
      <c r="N62" s="390" t="s">
        <v>228</v>
      </c>
      <c r="O62" s="390"/>
      <c r="P62" s="391"/>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108" priority="14" operator="greaterThanOrEqual">
      <formula>150</formula>
    </cfRule>
  </conditionalFormatting>
  <conditionalFormatting sqref="E12:G16">
    <cfRule type="cellIs" dxfId="107" priority="17" operator="greaterThanOrEqual">
      <formula>150</formula>
    </cfRule>
  </conditionalFormatting>
  <conditionalFormatting sqref="E21:G25">
    <cfRule type="cellIs" dxfId="106" priority="8" operator="greaterThanOrEqual">
      <formula>150</formula>
    </cfRule>
  </conditionalFormatting>
  <conditionalFormatting sqref="E30:G34">
    <cfRule type="cellIs" dxfId="105" priority="11" operator="greaterThanOrEqual">
      <formula>150</formula>
    </cfRule>
  </conditionalFormatting>
  <conditionalFormatting sqref="E39:G43">
    <cfRule type="cellIs" dxfId="104" priority="2" operator="greaterThanOrEqual">
      <formula>150</formula>
    </cfRule>
  </conditionalFormatting>
  <conditionalFormatting sqref="E48:G52">
    <cfRule type="cellIs" dxfId="103" priority="5" operator="greaterThanOrEqual">
      <formula>150</formula>
    </cfRule>
  </conditionalFormatting>
  <conditionalFormatting sqref="H3:H7 P3:P7">
    <cfRule type="cellIs" dxfId="102" priority="15" operator="greaterThanOrEqual">
      <formula>400</formula>
    </cfRule>
  </conditionalFormatting>
  <conditionalFormatting sqref="H12:H16 P12:P16">
    <cfRule type="cellIs" dxfId="101" priority="18" operator="greaterThanOrEqual">
      <formula>400</formula>
    </cfRule>
  </conditionalFormatting>
  <conditionalFormatting sqref="H21:H25 P21:P25">
    <cfRule type="cellIs" dxfId="100" priority="9" operator="greaterThanOrEqual">
      <formula>400</formula>
    </cfRule>
  </conditionalFormatting>
  <conditionalFormatting sqref="H30:H34 P30:P34">
    <cfRule type="cellIs" dxfId="99" priority="12" operator="greaterThanOrEqual">
      <formula>400</formula>
    </cfRule>
  </conditionalFormatting>
  <conditionalFormatting sqref="H39:H43 P39:P43">
    <cfRule type="cellIs" dxfId="98" priority="3" operator="greaterThanOrEqual">
      <formula>400</formula>
    </cfRule>
  </conditionalFormatting>
  <conditionalFormatting sqref="H48:H52 P48:P52">
    <cfRule type="cellIs" dxfId="97" priority="6" operator="greaterThanOrEqual">
      <formula>400</formula>
    </cfRule>
  </conditionalFormatting>
  <conditionalFormatting sqref="M3:O7">
    <cfRule type="cellIs" dxfId="96" priority="13" operator="greaterThanOrEqual">
      <formula>150</formula>
    </cfRule>
  </conditionalFormatting>
  <conditionalFormatting sqref="M12:O16">
    <cfRule type="cellIs" dxfId="95" priority="16" operator="greaterThanOrEqual">
      <formula>150</formula>
    </cfRule>
  </conditionalFormatting>
  <conditionalFormatting sqref="M21:O25">
    <cfRule type="cellIs" dxfId="94" priority="7" operator="greaterThanOrEqual">
      <formula>150</formula>
    </cfRule>
  </conditionalFormatting>
  <conditionalFormatting sqref="M30:O34">
    <cfRule type="cellIs" dxfId="93" priority="10" operator="greaterThanOrEqual">
      <formula>150</formula>
    </cfRule>
  </conditionalFormatting>
  <conditionalFormatting sqref="M39:O43">
    <cfRule type="cellIs" dxfId="92" priority="1" operator="greaterThanOrEqual">
      <formula>150</formula>
    </cfRule>
  </conditionalFormatting>
  <conditionalFormatting sqref="M48:O52">
    <cfRule type="cellIs" dxfId="91"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D3231-D1D8-4984-8E52-1C864F4E2EAB}">
  <dimension ref="A1:Q63"/>
  <sheetViews>
    <sheetView topLeftCell="A37" workbookViewId="0">
      <selection activeCell="S56" sqref="S56"/>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5" t="s">
        <v>364</v>
      </c>
      <c r="B1" s="365"/>
      <c r="C1" s="365"/>
      <c r="D1" s="365"/>
      <c r="E1" s="365"/>
      <c r="F1" s="365"/>
      <c r="G1" s="365"/>
      <c r="H1" s="365"/>
      <c r="I1" s="365"/>
      <c r="J1" s="365"/>
      <c r="K1" s="365"/>
      <c r="L1" s="365"/>
      <c r="M1" s="365"/>
      <c r="N1" s="365"/>
      <c r="O1" s="365"/>
      <c r="P1" s="365"/>
      <c r="Q1" s="365"/>
    </row>
    <row r="2" spans="1:17" ht="30.75" thickBot="1">
      <c r="B2" s="366" t="s">
        <v>97</v>
      </c>
      <c r="C2" s="367"/>
      <c r="D2" s="367"/>
      <c r="E2" s="367"/>
      <c r="F2" s="367"/>
      <c r="G2" s="367"/>
      <c r="H2" s="368"/>
      <c r="I2" s="142"/>
      <c r="J2" s="366" t="s">
        <v>163</v>
      </c>
      <c r="K2" s="367"/>
      <c r="L2" s="367"/>
      <c r="M2" s="367"/>
      <c r="N2" s="367"/>
      <c r="O2" s="367"/>
      <c r="P2" s="368"/>
    </row>
    <row r="3" spans="1:17" ht="17.25">
      <c r="B3" s="369" t="s">
        <v>285</v>
      </c>
      <c r="C3" s="370"/>
      <c r="D3" s="371"/>
      <c r="E3" s="112">
        <v>98</v>
      </c>
      <c r="F3" s="113">
        <v>98</v>
      </c>
      <c r="G3" s="113">
        <v>100</v>
      </c>
      <c r="H3" s="114">
        <f t="shared" ref="H3:H8" si="0">SUM(E3:G3)</f>
        <v>296</v>
      </c>
      <c r="J3" s="369" t="s">
        <v>267</v>
      </c>
      <c r="K3" s="370"/>
      <c r="L3" s="371"/>
      <c r="M3" s="112">
        <v>113</v>
      </c>
      <c r="N3" s="113">
        <v>105</v>
      </c>
      <c r="O3" s="113">
        <v>126</v>
      </c>
      <c r="P3" s="114">
        <f t="shared" ref="P3:P8" si="1">SUM(M3:O3)</f>
        <v>344</v>
      </c>
    </row>
    <row r="4" spans="1:17" ht="17.25">
      <c r="B4" s="359" t="s">
        <v>77</v>
      </c>
      <c r="C4" s="360"/>
      <c r="D4" s="361"/>
      <c r="E4" s="115">
        <v>107</v>
      </c>
      <c r="F4" s="116">
        <v>83</v>
      </c>
      <c r="G4" s="116">
        <v>95</v>
      </c>
      <c r="H4" s="117">
        <f t="shared" si="0"/>
        <v>285</v>
      </c>
      <c r="J4" s="359" t="s">
        <v>156</v>
      </c>
      <c r="K4" s="360"/>
      <c r="L4" s="361"/>
      <c r="M4" s="115">
        <v>127</v>
      </c>
      <c r="N4" s="116">
        <v>130</v>
      </c>
      <c r="O4" s="116">
        <v>128</v>
      </c>
      <c r="P4" s="117">
        <f t="shared" si="1"/>
        <v>385</v>
      </c>
    </row>
    <row r="5" spans="1:17" ht="17.25">
      <c r="B5" s="359" t="s">
        <v>288</v>
      </c>
      <c r="C5" s="360"/>
      <c r="D5" s="361"/>
      <c r="E5" s="115">
        <v>93</v>
      </c>
      <c r="F5" s="116">
        <v>92</v>
      </c>
      <c r="G5" s="116">
        <v>126</v>
      </c>
      <c r="H5" s="117">
        <f t="shared" si="0"/>
        <v>311</v>
      </c>
      <c r="J5" s="359" t="s">
        <v>268</v>
      </c>
      <c r="K5" s="360"/>
      <c r="L5" s="361"/>
      <c r="M5" s="115">
        <v>110</v>
      </c>
      <c r="N5" s="116">
        <v>134</v>
      </c>
      <c r="O5" s="116">
        <v>99</v>
      </c>
      <c r="P5" s="117">
        <f t="shared" si="1"/>
        <v>343</v>
      </c>
    </row>
    <row r="6" spans="1:17" ht="17.25">
      <c r="B6" s="359" t="s">
        <v>287</v>
      </c>
      <c r="C6" s="360"/>
      <c r="D6" s="361"/>
      <c r="E6" s="115">
        <v>119</v>
      </c>
      <c r="F6" s="116">
        <v>123</v>
      </c>
      <c r="G6" s="116">
        <v>93</v>
      </c>
      <c r="H6" s="117">
        <f t="shared" si="0"/>
        <v>335</v>
      </c>
      <c r="J6" s="359" t="s">
        <v>266</v>
      </c>
      <c r="K6" s="360"/>
      <c r="L6" s="361"/>
      <c r="M6" s="115">
        <v>91</v>
      </c>
      <c r="N6" s="116">
        <v>137</v>
      </c>
      <c r="O6" s="116">
        <v>108</v>
      </c>
      <c r="P6" s="117">
        <f t="shared" si="1"/>
        <v>336</v>
      </c>
    </row>
    <row r="7" spans="1:17" ht="18" thickBot="1">
      <c r="B7" s="362" t="s">
        <v>289</v>
      </c>
      <c r="C7" s="363"/>
      <c r="D7" s="364"/>
      <c r="E7" s="118">
        <v>129</v>
      </c>
      <c r="F7" s="119">
        <v>117</v>
      </c>
      <c r="G7" s="119">
        <v>131</v>
      </c>
      <c r="H7" s="120">
        <f t="shared" si="0"/>
        <v>377</v>
      </c>
      <c r="J7" s="362" t="s">
        <v>270</v>
      </c>
      <c r="K7" s="363"/>
      <c r="L7" s="364"/>
      <c r="M7" s="118">
        <v>117</v>
      </c>
      <c r="N7" s="119">
        <v>126</v>
      </c>
      <c r="O7" s="119">
        <v>116</v>
      </c>
      <c r="P7" s="120">
        <f t="shared" si="1"/>
        <v>359</v>
      </c>
    </row>
    <row r="8" spans="1:17" ht="19.5" thickBot="1">
      <c r="B8" s="372" t="s">
        <v>43</v>
      </c>
      <c r="C8" s="373"/>
      <c r="D8" s="374"/>
      <c r="E8" s="121">
        <f>SUM(E3:E7)</f>
        <v>546</v>
      </c>
      <c r="F8" s="122">
        <f>SUM(F3:F7)</f>
        <v>513</v>
      </c>
      <c r="G8" s="122">
        <f>SUM(G3:G7)</f>
        <v>545</v>
      </c>
      <c r="H8" s="123">
        <f t="shared" si="0"/>
        <v>1604</v>
      </c>
      <c r="J8" s="372" t="s">
        <v>43</v>
      </c>
      <c r="K8" s="373"/>
      <c r="L8" s="374"/>
      <c r="M8" s="121">
        <f>SUM(M3:M7)</f>
        <v>558</v>
      </c>
      <c r="N8" s="122">
        <f>SUM(N3:N7)</f>
        <v>632</v>
      </c>
      <c r="O8" s="122">
        <f>SUM(O3:O7)</f>
        <v>577</v>
      </c>
      <c r="P8" s="123">
        <f t="shared" si="1"/>
        <v>1767</v>
      </c>
    </row>
    <row r="9" spans="1:17" ht="20.25" thickBot="1">
      <c r="B9" s="375" t="s">
        <v>42</v>
      </c>
      <c r="C9" s="376"/>
      <c r="D9" s="6">
        <f>SUM(E9:H9)</f>
        <v>0</v>
      </c>
      <c r="E9" s="124">
        <f>IF(E8&gt;M8,2,0)+IF(E8&lt;M8,0)+IF(E8=M8,1)</f>
        <v>0</v>
      </c>
      <c r="F9" s="125">
        <f>IF(F8&gt;N8,2,0)+IF(F8&lt;N8,0)+IF(F8=N8,1)</f>
        <v>0</v>
      </c>
      <c r="G9" s="125">
        <f>IF(G8&gt;O8,2,0)+IF(G8&lt;O8,0)+IF(G8=O8,1)</f>
        <v>0</v>
      </c>
      <c r="H9" s="126">
        <f>IF(H8&gt;P8,2,0)+IF(H8&lt;P8,0)+IF(H8=P8,1)</f>
        <v>0</v>
      </c>
      <c r="J9" s="375" t="s">
        <v>42</v>
      </c>
      <c r="K9" s="376"/>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77" t="s">
        <v>169</v>
      </c>
      <c r="C11" s="378"/>
      <c r="D11" s="378"/>
      <c r="E11" s="378"/>
      <c r="F11" s="378"/>
      <c r="G11" s="378"/>
      <c r="H11" s="379"/>
      <c r="I11" s="142"/>
      <c r="J11" s="377" t="s">
        <v>228</v>
      </c>
      <c r="K11" s="378"/>
      <c r="L11" s="378"/>
      <c r="M11" s="378"/>
      <c r="N11" s="378"/>
      <c r="O11" s="378"/>
      <c r="P11" s="379"/>
    </row>
    <row r="12" spans="1:17" ht="17.25">
      <c r="B12" s="369" t="s">
        <v>277</v>
      </c>
      <c r="C12" s="370"/>
      <c r="D12" s="371"/>
      <c r="E12" s="112">
        <v>105</v>
      </c>
      <c r="F12" s="113">
        <v>117</v>
      </c>
      <c r="G12" s="113">
        <v>98</v>
      </c>
      <c r="H12" s="114">
        <f t="shared" ref="H12:H17" si="2">SUM(E12:G12)</f>
        <v>320</v>
      </c>
      <c r="J12" s="369" t="s">
        <v>249</v>
      </c>
      <c r="K12" s="370"/>
      <c r="L12" s="371"/>
      <c r="M12" s="112">
        <v>101</v>
      </c>
      <c r="N12" s="113">
        <v>101</v>
      </c>
      <c r="O12" s="113">
        <v>96</v>
      </c>
      <c r="P12" s="114">
        <f t="shared" ref="P12:P17" si="3">SUM(M12:O12)</f>
        <v>298</v>
      </c>
    </row>
    <row r="13" spans="1:17" ht="17.25">
      <c r="B13" s="359" t="s">
        <v>279</v>
      </c>
      <c r="C13" s="360"/>
      <c r="D13" s="361"/>
      <c r="E13" s="115">
        <v>115</v>
      </c>
      <c r="F13" s="116">
        <v>127</v>
      </c>
      <c r="G13" s="116">
        <v>138</v>
      </c>
      <c r="H13" s="117">
        <f t="shared" si="2"/>
        <v>380</v>
      </c>
      <c r="J13" s="359" t="s">
        <v>248</v>
      </c>
      <c r="K13" s="360"/>
      <c r="L13" s="361"/>
      <c r="M13" s="115">
        <v>102</v>
      </c>
      <c r="N13" s="116">
        <v>111</v>
      </c>
      <c r="O13" s="116">
        <v>96</v>
      </c>
      <c r="P13" s="117">
        <f t="shared" si="3"/>
        <v>309</v>
      </c>
    </row>
    <row r="14" spans="1:17" ht="17.25">
      <c r="B14" s="359" t="s">
        <v>280</v>
      </c>
      <c r="C14" s="360"/>
      <c r="D14" s="361"/>
      <c r="E14" s="115">
        <v>119</v>
      </c>
      <c r="F14" s="116">
        <v>105</v>
      </c>
      <c r="G14" s="116">
        <v>146</v>
      </c>
      <c r="H14" s="117">
        <f t="shared" si="2"/>
        <v>370</v>
      </c>
      <c r="J14" s="359" t="s">
        <v>365</v>
      </c>
      <c r="K14" s="360"/>
      <c r="L14" s="361"/>
      <c r="M14" s="115">
        <v>122</v>
      </c>
      <c r="N14" s="116">
        <v>102</v>
      </c>
      <c r="O14" s="116">
        <v>139</v>
      </c>
      <c r="P14" s="117">
        <f t="shared" si="3"/>
        <v>363</v>
      </c>
    </row>
    <row r="15" spans="1:17" ht="17.25">
      <c r="B15" s="359" t="s">
        <v>86</v>
      </c>
      <c r="C15" s="360"/>
      <c r="D15" s="361"/>
      <c r="E15" s="115">
        <v>141</v>
      </c>
      <c r="F15" s="116">
        <v>146</v>
      </c>
      <c r="G15" s="116">
        <v>121</v>
      </c>
      <c r="H15" s="117">
        <f t="shared" si="2"/>
        <v>408</v>
      </c>
      <c r="J15" s="359" t="s">
        <v>250</v>
      </c>
      <c r="K15" s="360"/>
      <c r="L15" s="361"/>
      <c r="M15" s="115">
        <v>97</v>
      </c>
      <c r="N15" s="116">
        <v>92</v>
      </c>
      <c r="O15" s="116">
        <v>143</v>
      </c>
      <c r="P15" s="117">
        <f t="shared" si="3"/>
        <v>332</v>
      </c>
    </row>
    <row r="16" spans="1:17" ht="18" thickBot="1">
      <c r="B16" s="362" t="s">
        <v>276</v>
      </c>
      <c r="C16" s="363"/>
      <c r="D16" s="364"/>
      <c r="E16" s="118">
        <v>134</v>
      </c>
      <c r="F16" s="119">
        <v>99</v>
      </c>
      <c r="G16" s="119">
        <v>157</v>
      </c>
      <c r="H16" s="120">
        <f t="shared" si="2"/>
        <v>390</v>
      </c>
      <c r="J16" s="362" t="s">
        <v>324</v>
      </c>
      <c r="K16" s="363"/>
      <c r="L16" s="364"/>
      <c r="M16" s="118">
        <v>126</v>
      </c>
      <c r="N16" s="119">
        <v>150</v>
      </c>
      <c r="O16" s="119">
        <v>114</v>
      </c>
      <c r="P16" s="120">
        <f t="shared" si="3"/>
        <v>390</v>
      </c>
    </row>
    <row r="17" spans="2:16" ht="19.5" thickBot="1">
      <c r="B17" s="372" t="s">
        <v>43</v>
      </c>
      <c r="C17" s="373"/>
      <c r="D17" s="374"/>
      <c r="E17" s="121">
        <f>SUM(E12:E16)</f>
        <v>614</v>
      </c>
      <c r="F17" s="122">
        <f>SUM(F12:F16)</f>
        <v>594</v>
      </c>
      <c r="G17" s="122">
        <f>SUM(G12:G16)</f>
        <v>660</v>
      </c>
      <c r="H17" s="123">
        <f t="shared" si="2"/>
        <v>1868</v>
      </c>
      <c r="J17" s="372" t="s">
        <v>43</v>
      </c>
      <c r="K17" s="373"/>
      <c r="L17" s="374"/>
      <c r="M17" s="121">
        <f>SUM(M12:M16)</f>
        <v>548</v>
      </c>
      <c r="N17" s="122">
        <f>SUM(N12:N16)</f>
        <v>556</v>
      </c>
      <c r="O17" s="122">
        <f>SUM(O12:O16)</f>
        <v>588</v>
      </c>
      <c r="P17" s="123">
        <f t="shared" si="3"/>
        <v>1692</v>
      </c>
    </row>
    <row r="18" spans="2:16" ht="20.25" thickBot="1">
      <c r="B18" s="375" t="s">
        <v>42</v>
      </c>
      <c r="C18" s="376"/>
      <c r="D18" s="6">
        <f>SUM(E18:H18)</f>
        <v>8</v>
      </c>
      <c r="E18" s="124">
        <f>IF(E17&gt;M17,2,0)+IF(E17&lt;M17,0)+IF(E17=M17,1)</f>
        <v>2</v>
      </c>
      <c r="F18" s="125">
        <f>IF(F17&gt;N17,2,0)+IF(F17&lt;N17,0)+IF(F17=N17,1)</f>
        <v>2</v>
      </c>
      <c r="G18" s="125">
        <f>IF(G17&gt;O17,2,0)+IF(G17&lt;O17,0)+IF(G17=O17,1)</f>
        <v>2</v>
      </c>
      <c r="H18" s="126">
        <f>IF(H17&gt;P17,2,0)+IF(H17&lt;P17,0)+IF(H17=P17,1)</f>
        <v>2</v>
      </c>
      <c r="J18" s="375" t="s">
        <v>42</v>
      </c>
      <c r="K18" s="376"/>
      <c r="L18" s="6">
        <f>SUM(M18:P18)</f>
        <v>0</v>
      </c>
      <c r="M18" s="124">
        <f>IF(M17&gt;E17,2,0)+IF(M17&lt;E17,0)+IF(M17=E17,1)</f>
        <v>0</v>
      </c>
      <c r="N18" s="125">
        <f>IF(N17&gt;F17,2,0)+IF(N17&lt;F17,0)+IF(N17=F17,1)</f>
        <v>0</v>
      </c>
      <c r="O18" s="125">
        <f>IF(O17&gt;G17,2,0)+IF(O17&lt;G17,0)+IF(O17=G17,1)</f>
        <v>0</v>
      </c>
      <c r="P18" s="126">
        <f>IF(P17&gt;H17,2,0)+IF(P17&lt;H17,0)+IF(P17=H17,1)</f>
        <v>0</v>
      </c>
    </row>
    <row r="19" spans="2:16" ht="15.75" thickBot="1"/>
    <row r="20" spans="2:16" ht="30.75" thickBot="1">
      <c r="B20" s="366" t="s">
        <v>1</v>
      </c>
      <c r="C20" s="367"/>
      <c r="D20" s="367"/>
      <c r="E20" s="367"/>
      <c r="F20" s="367"/>
      <c r="G20" s="367"/>
      <c r="H20" s="368"/>
      <c r="I20" s="142"/>
      <c r="J20" s="366" t="s">
        <v>142</v>
      </c>
      <c r="K20" s="367"/>
      <c r="L20" s="367"/>
      <c r="M20" s="367"/>
      <c r="N20" s="367"/>
      <c r="O20" s="367"/>
      <c r="P20" s="368"/>
    </row>
    <row r="21" spans="2:16" ht="17.25">
      <c r="B21" s="369" t="s">
        <v>220</v>
      </c>
      <c r="C21" s="370"/>
      <c r="D21" s="371"/>
      <c r="E21" s="112">
        <v>102</v>
      </c>
      <c r="F21" s="113">
        <v>86</v>
      </c>
      <c r="G21" s="113">
        <v>98</v>
      </c>
      <c r="H21" s="114">
        <f t="shared" ref="H21:H26" si="4">SUM(E21:G21)</f>
        <v>286</v>
      </c>
      <c r="J21" s="369" t="s">
        <v>281</v>
      </c>
      <c r="K21" s="370"/>
      <c r="L21" s="371"/>
      <c r="M21" s="112">
        <v>114</v>
      </c>
      <c r="N21" s="113">
        <v>138</v>
      </c>
      <c r="O21" s="113">
        <v>118</v>
      </c>
      <c r="P21" s="114">
        <f t="shared" ref="P21:P26" si="5">SUM(M21:O21)</f>
        <v>370</v>
      </c>
    </row>
    <row r="22" spans="2:16" ht="17.25">
      <c r="B22" s="359" t="s">
        <v>259</v>
      </c>
      <c r="C22" s="360"/>
      <c r="D22" s="361"/>
      <c r="E22" s="115">
        <v>120</v>
      </c>
      <c r="F22" s="116">
        <v>132</v>
      </c>
      <c r="G22" s="116">
        <v>139</v>
      </c>
      <c r="H22" s="117">
        <f t="shared" si="4"/>
        <v>391</v>
      </c>
      <c r="J22" s="359" t="s">
        <v>74</v>
      </c>
      <c r="K22" s="360"/>
      <c r="L22" s="361"/>
      <c r="M22" s="115">
        <v>118</v>
      </c>
      <c r="N22" s="116">
        <v>123</v>
      </c>
      <c r="O22" s="116">
        <v>105</v>
      </c>
      <c r="P22" s="117">
        <f t="shared" si="5"/>
        <v>346</v>
      </c>
    </row>
    <row r="23" spans="2:16" ht="17.25">
      <c r="B23" s="359" t="s">
        <v>258</v>
      </c>
      <c r="C23" s="360"/>
      <c r="D23" s="361"/>
      <c r="E23" s="115">
        <v>161</v>
      </c>
      <c r="F23" s="116">
        <v>108</v>
      </c>
      <c r="G23" s="116">
        <v>101</v>
      </c>
      <c r="H23" s="117">
        <f t="shared" si="4"/>
        <v>370</v>
      </c>
      <c r="J23" s="359" t="s">
        <v>282</v>
      </c>
      <c r="K23" s="360"/>
      <c r="L23" s="361"/>
      <c r="M23" s="115">
        <v>102</v>
      </c>
      <c r="N23" s="116">
        <v>129</v>
      </c>
      <c r="O23" s="116">
        <v>126</v>
      </c>
      <c r="P23" s="117">
        <f t="shared" si="5"/>
        <v>357</v>
      </c>
    </row>
    <row r="24" spans="2:16" ht="17.25">
      <c r="B24" s="359" t="s">
        <v>257</v>
      </c>
      <c r="C24" s="360"/>
      <c r="D24" s="361"/>
      <c r="E24" s="115">
        <v>109</v>
      </c>
      <c r="F24" s="116">
        <v>121</v>
      </c>
      <c r="G24" s="116">
        <v>120</v>
      </c>
      <c r="H24" s="117">
        <f t="shared" si="4"/>
        <v>350</v>
      </c>
      <c r="J24" s="359" t="s">
        <v>284</v>
      </c>
      <c r="K24" s="360"/>
      <c r="L24" s="361"/>
      <c r="M24" s="115">
        <v>121</v>
      </c>
      <c r="N24" s="116">
        <v>131</v>
      </c>
      <c r="O24" s="116">
        <v>129</v>
      </c>
      <c r="P24" s="117">
        <f t="shared" si="5"/>
        <v>381</v>
      </c>
    </row>
    <row r="25" spans="2:16" ht="18" thickBot="1">
      <c r="B25" s="362" t="s">
        <v>260</v>
      </c>
      <c r="C25" s="363"/>
      <c r="D25" s="364"/>
      <c r="E25" s="118">
        <v>145</v>
      </c>
      <c r="F25" s="119">
        <v>103</v>
      </c>
      <c r="G25" s="119">
        <v>115</v>
      </c>
      <c r="H25" s="120">
        <f t="shared" si="4"/>
        <v>363</v>
      </c>
      <c r="J25" s="362" t="s">
        <v>283</v>
      </c>
      <c r="K25" s="363"/>
      <c r="L25" s="364"/>
      <c r="M25" s="118">
        <v>114</v>
      </c>
      <c r="N25" s="119">
        <v>110</v>
      </c>
      <c r="O25" s="119">
        <v>107</v>
      </c>
      <c r="P25" s="120">
        <f t="shared" si="5"/>
        <v>331</v>
      </c>
    </row>
    <row r="26" spans="2:16" ht="19.5" thickBot="1">
      <c r="B26" s="372" t="s">
        <v>43</v>
      </c>
      <c r="C26" s="373"/>
      <c r="D26" s="374"/>
      <c r="E26" s="121">
        <f>SUM(E21:E25)</f>
        <v>637</v>
      </c>
      <c r="F26" s="122">
        <f>SUM(F21:F25)</f>
        <v>550</v>
      </c>
      <c r="G26" s="122">
        <f>SUM(G21:G25)</f>
        <v>573</v>
      </c>
      <c r="H26" s="123">
        <f t="shared" si="4"/>
        <v>1760</v>
      </c>
      <c r="J26" s="372" t="s">
        <v>43</v>
      </c>
      <c r="K26" s="373"/>
      <c r="L26" s="374"/>
      <c r="M26" s="121">
        <f>SUM(M21:M25)</f>
        <v>569</v>
      </c>
      <c r="N26" s="122">
        <f>SUM(N21:N25)</f>
        <v>631</v>
      </c>
      <c r="O26" s="122">
        <f>SUM(O21:O25)</f>
        <v>585</v>
      </c>
      <c r="P26" s="123">
        <f t="shared" si="5"/>
        <v>1785</v>
      </c>
    </row>
    <row r="27" spans="2:16" ht="20.25" thickBot="1">
      <c r="B27" s="375" t="s">
        <v>42</v>
      </c>
      <c r="C27" s="376"/>
      <c r="D27" s="6">
        <f>SUM(E27:H27)</f>
        <v>2</v>
      </c>
      <c r="E27" s="124">
        <f>IF(E26&gt;M26,2,0)+IF(E26&lt;M26,0)+IF(E26=M26,1)</f>
        <v>2</v>
      </c>
      <c r="F27" s="125">
        <f>IF(F26&gt;N26,2,0)+IF(F26&lt;N26,0)+IF(F26=N26,1)</f>
        <v>0</v>
      </c>
      <c r="G27" s="125">
        <f>IF(G26&gt;O26,2,0)+IF(G26&lt;O26,0)+IF(G26=O26,1)</f>
        <v>0</v>
      </c>
      <c r="H27" s="126">
        <f>IF(H26&gt;P26,2,0)+IF(H26&lt;P26,0)+IF(H26=P26,1)</f>
        <v>0</v>
      </c>
      <c r="J27" s="375" t="s">
        <v>42</v>
      </c>
      <c r="K27" s="376"/>
      <c r="L27" s="6">
        <f>SUM(M27:P27)</f>
        <v>6</v>
      </c>
      <c r="M27" s="124">
        <f>IF(M26&gt;E26,2,0)+IF(M26&lt;E26,0)+IF(M26=E26,1)</f>
        <v>0</v>
      </c>
      <c r="N27" s="125">
        <f>IF(N26&gt;F26,2,0)+IF(N26&lt;F26,0)+IF(N26=F26,1)</f>
        <v>2</v>
      </c>
      <c r="O27" s="125">
        <f>IF(O26&gt;G26,2,0)+IF(O26&lt;G26,0)+IF(O26=G26,1)</f>
        <v>2</v>
      </c>
      <c r="P27" s="126">
        <f>IF(P26&gt;H26,2,0)+IF(P26&lt;H26,0)+IF(P26=H26,1)</f>
        <v>2</v>
      </c>
    </row>
    <row r="28" spans="2:16" ht="15.75" thickBot="1"/>
    <row r="29" spans="2:16" ht="30.75" thickBot="1">
      <c r="B29" s="377" t="s">
        <v>175</v>
      </c>
      <c r="C29" s="378"/>
      <c r="D29" s="378"/>
      <c r="E29" s="378"/>
      <c r="F29" s="378"/>
      <c r="G29" s="378"/>
      <c r="H29" s="379"/>
      <c r="I29" s="142"/>
      <c r="J29" s="377" t="s">
        <v>176</v>
      </c>
      <c r="K29" s="378"/>
      <c r="L29" s="378"/>
      <c r="M29" s="378"/>
      <c r="N29" s="378"/>
      <c r="O29" s="378"/>
      <c r="P29" s="379"/>
    </row>
    <row r="30" spans="2:16" ht="17.25">
      <c r="B30" s="369" t="s">
        <v>221</v>
      </c>
      <c r="C30" s="370"/>
      <c r="D30" s="371"/>
      <c r="E30" s="112">
        <v>134</v>
      </c>
      <c r="F30" s="113">
        <v>98</v>
      </c>
      <c r="G30" s="113">
        <v>104</v>
      </c>
      <c r="H30" s="114">
        <f t="shared" ref="H30:H35" si="6">SUM(E30:G30)</f>
        <v>336</v>
      </c>
      <c r="J30" s="369" t="s">
        <v>252</v>
      </c>
      <c r="K30" s="370"/>
      <c r="L30" s="371"/>
      <c r="M30" s="112">
        <v>139</v>
      </c>
      <c r="N30" s="113">
        <v>93</v>
      </c>
      <c r="O30" s="113">
        <v>124</v>
      </c>
      <c r="P30" s="114">
        <f t="shared" ref="P30:P35" si="7">SUM(M30:O30)</f>
        <v>356</v>
      </c>
    </row>
    <row r="31" spans="2:16" ht="17.25">
      <c r="B31" s="359" t="s">
        <v>171</v>
      </c>
      <c r="C31" s="360"/>
      <c r="D31" s="361"/>
      <c r="E31" s="115">
        <v>123</v>
      </c>
      <c r="F31" s="116">
        <v>121</v>
      </c>
      <c r="G31" s="116">
        <v>133</v>
      </c>
      <c r="H31" s="117">
        <f t="shared" si="6"/>
        <v>377</v>
      </c>
      <c r="J31" s="359" t="s">
        <v>67</v>
      </c>
      <c r="K31" s="360"/>
      <c r="L31" s="361"/>
      <c r="M31" s="115">
        <v>122</v>
      </c>
      <c r="N31" s="116">
        <v>104</v>
      </c>
      <c r="O31" s="116">
        <v>107</v>
      </c>
      <c r="P31" s="117">
        <f t="shared" si="7"/>
        <v>333</v>
      </c>
    </row>
    <row r="32" spans="2:16" ht="17.25">
      <c r="B32" s="359" t="s">
        <v>165</v>
      </c>
      <c r="C32" s="360"/>
      <c r="D32" s="361"/>
      <c r="E32" s="115">
        <v>127</v>
      </c>
      <c r="F32" s="116">
        <v>96</v>
      </c>
      <c r="G32" s="116">
        <v>106</v>
      </c>
      <c r="H32" s="117">
        <f t="shared" si="6"/>
        <v>329</v>
      </c>
      <c r="J32" s="359" t="s">
        <v>253</v>
      </c>
      <c r="K32" s="360"/>
      <c r="L32" s="361"/>
      <c r="M32" s="115">
        <v>139</v>
      </c>
      <c r="N32" s="116">
        <v>125</v>
      </c>
      <c r="O32" s="116">
        <v>130</v>
      </c>
      <c r="P32" s="117">
        <f t="shared" si="7"/>
        <v>394</v>
      </c>
    </row>
    <row r="33" spans="2:16" ht="17.25">
      <c r="B33" s="359" t="s">
        <v>80</v>
      </c>
      <c r="C33" s="360"/>
      <c r="D33" s="361"/>
      <c r="E33" s="115">
        <v>99</v>
      </c>
      <c r="F33" s="116">
        <v>96</v>
      </c>
      <c r="G33" s="116">
        <v>119</v>
      </c>
      <c r="H33" s="117">
        <f t="shared" si="6"/>
        <v>314</v>
      </c>
      <c r="J33" s="359" t="s">
        <v>254</v>
      </c>
      <c r="K33" s="360"/>
      <c r="L33" s="361"/>
      <c r="M33" s="115">
        <v>108</v>
      </c>
      <c r="N33" s="116">
        <v>129</v>
      </c>
      <c r="O33" s="116">
        <v>139</v>
      </c>
      <c r="P33" s="117">
        <f t="shared" si="7"/>
        <v>376</v>
      </c>
    </row>
    <row r="34" spans="2:16" ht="18" thickBot="1">
      <c r="B34" s="362" t="s">
        <v>166</v>
      </c>
      <c r="C34" s="363"/>
      <c r="D34" s="364"/>
      <c r="E34" s="118">
        <v>130</v>
      </c>
      <c r="F34" s="119">
        <v>144</v>
      </c>
      <c r="G34" s="119">
        <v>133</v>
      </c>
      <c r="H34" s="120">
        <f t="shared" si="6"/>
        <v>407</v>
      </c>
      <c r="J34" s="362" t="s">
        <v>255</v>
      </c>
      <c r="K34" s="363"/>
      <c r="L34" s="364"/>
      <c r="M34" s="118">
        <v>103</v>
      </c>
      <c r="N34" s="119">
        <v>103</v>
      </c>
      <c r="O34" s="119">
        <v>113</v>
      </c>
      <c r="P34" s="120">
        <f t="shared" si="7"/>
        <v>319</v>
      </c>
    </row>
    <row r="35" spans="2:16" ht="19.5" thickBot="1">
      <c r="B35" s="372" t="s">
        <v>43</v>
      </c>
      <c r="C35" s="373"/>
      <c r="D35" s="374"/>
      <c r="E35" s="121">
        <f>SUM(E30:E34)</f>
        <v>613</v>
      </c>
      <c r="F35" s="122">
        <f>SUM(F30:F34)</f>
        <v>555</v>
      </c>
      <c r="G35" s="122">
        <f>SUM(G30:G34)</f>
        <v>595</v>
      </c>
      <c r="H35" s="123">
        <f t="shared" si="6"/>
        <v>1763</v>
      </c>
      <c r="J35" s="372" t="s">
        <v>43</v>
      </c>
      <c r="K35" s="373"/>
      <c r="L35" s="374"/>
      <c r="M35" s="121">
        <f>SUM(M30:M34)</f>
        <v>611</v>
      </c>
      <c r="N35" s="122">
        <f>SUM(N30:N34)</f>
        <v>554</v>
      </c>
      <c r="O35" s="122">
        <f>SUM(O30:O34)</f>
        <v>613</v>
      </c>
      <c r="P35" s="123">
        <f t="shared" si="7"/>
        <v>1778</v>
      </c>
    </row>
    <row r="36" spans="2:16" ht="20.25" thickBot="1">
      <c r="B36" s="375" t="s">
        <v>42</v>
      </c>
      <c r="C36" s="376"/>
      <c r="D36" s="6">
        <f>SUM(E36:H36)</f>
        <v>4</v>
      </c>
      <c r="E36" s="124">
        <f>IF(E35&gt;M35,2,0)+IF(E35&lt;M35,0)+IF(E35=M35,1)</f>
        <v>2</v>
      </c>
      <c r="F36" s="125">
        <f>IF(F35&gt;N35,2,0)+IF(F35&lt;N35,0)+IF(F35=N35,1)</f>
        <v>2</v>
      </c>
      <c r="G36" s="125">
        <f>IF(G35&gt;O35,2,0)+IF(G35&lt;O35,0)+IF(G35=O35,1)</f>
        <v>0</v>
      </c>
      <c r="H36" s="126">
        <f>IF(H35&gt;P35,2,0)+IF(H35&lt;P35,0)+IF(H35=P35,1)</f>
        <v>0</v>
      </c>
      <c r="J36" s="375" t="s">
        <v>42</v>
      </c>
      <c r="K36" s="376"/>
      <c r="L36" s="6">
        <f>SUM(M36:P36)</f>
        <v>4</v>
      </c>
      <c r="M36" s="124">
        <f>IF(M35&gt;E35,2,0)+IF(M35&lt;E35,0)+IF(M35=E35,1)</f>
        <v>0</v>
      </c>
      <c r="N36" s="125">
        <f>IF(N35&gt;F35,2,0)+IF(N35&lt;F35,0)+IF(N35=F35,1)</f>
        <v>0</v>
      </c>
      <c r="O36" s="125">
        <f>IF(O35&gt;G35,2,0)+IF(O35&lt;G35,0)+IF(O35=G35,1)</f>
        <v>2</v>
      </c>
      <c r="P36" s="126">
        <f>IF(P35&gt;H35,2,0)+IF(P35&lt;H35,0)+IF(P35=H35,1)</f>
        <v>2</v>
      </c>
    </row>
    <row r="37" spans="2:16" ht="15.75" thickBot="1"/>
    <row r="38" spans="2:16" ht="30.75" thickBot="1">
      <c r="B38" s="366" t="s">
        <v>155</v>
      </c>
      <c r="C38" s="367"/>
      <c r="D38" s="367"/>
      <c r="E38" s="367"/>
      <c r="F38" s="367"/>
      <c r="G38" s="367"/>
      <c r="H38" s="368"/>
      <c r="I38" s="142"/>
      <c r="J38" s="366" t="s">
        <v>2</v>
      </c>
      <c r="K38" s="367"/>
      <c r="L38" s="367"/>
      <c r="M38" s="367"/>
      <c r="N38" s="367"/>
      <c r="O38" s="367"/>
      <c r="P38" s="368"/>
    </row>
    <row r="39" spans="2:16" ht="17.25">
      <c r="B39" s="369" t="s">
        <v>247</v>
      </c>
      <c r="C39" s="370"/>
      <c r="D39" s="371"/>
      <c r="E39" s="112">
        <v>115</v>
      </c>
      <c r="F39" s="113">
        <v>96</v>
      </c>
      <c r="G39" s="113">
        <v>148</v>
      </c>
      <c r="H39" s="114">
        <f t="shared" ref="H39:H44" si="8">SUM(E39:G39)</f>
        <v>359</v>
      </c>
      <c r="J39" s="369" t="s">
        <v>271</v>
      </c>
      <c r="K39" s="370"/>
      <c r="L39" s="371"/>
      <c r="M39" s="112">
        <v>118</v>
      </c>
      <c r="N39" s="113">
        <v>127</v>
      </c>
      <c r="O39" s="113">
        <v>101</v>
      </c>
      <c r="P39" s="114">
        <f t="shared" ref="P39:P44" si="9">SUM(M39:O39)</f>
        <v>346</v>
      </c>
    </row>
    <row r="40" spans="2:16" ht="17.25">
      <c r="B40" s="359" t="s">
        <v>245</v>
      </c>
      <c r="C40" s="360"/>
      <c r="D40" s="361"/>
      <c r="E40" s="115">
        <v>117</v>
      </c>
      <c r="F40" s="116">
        <v>119</v>
      </c>
      <c r="G40" s="116">
        <v>130</v>
      </c>
      <c r="H40" s="117">
        <f t="shared" si="8"/>
        <v>366</v>
      </c>
      <c r="J40" s="359" t="s">
        <v>275</v>
      </c>
      <c r="K40" s="360"/>
      <c r="L40" s="361"/>
      <c r="M40" s="115">
        <v>122</v>
      </c>
      <c r="N40" s="116">
        <v>109</v>
      </c>
      <c r="O40" s="116">
        <v>126</v>
      </c>
      <c r="P40" s="117">
        <f t="shared" si="9"/>
        <v>357</v>
      </c>
    </row>
    <row r="41" spans="2:16" ht="17.25">
      <c r="B41" s="359" t="s">
        <v>246</v>
      </c>
      <c r="C41" s="360"/>
      <c r="D41" s="361"/>
      <c r="E41" s="115">
        <v>118</v>
      </c>
      <c r="F41" s="116">
        <v>122</v>
      </c>
      <c r="G41" s="116">
        <v>111</v>
      </c>
      <c r="H41" s="117">
        <f t="shared" si="8"/>
        <v>351</v>
      </c>
      <c r="J41" s="359" t="s">
        <v>70</v>
      </c>
      <c r="K41" s="360"/>
      <c r="L41" s="361"/>
      <c r="M41" s="115">
        <v>107</v>
      </c>
      <c r="N41" s="116">
        <v>102</v>
      </c>
      <c r="O41" s="116">
        <v>89</v>
      </c>
      <c r="P41" s="117">
        <f t="shared" si="9"/>
        <v>298</v>
      </c>
    </row>
    <row r="42" spans="2:16" ht="17.25">
      <c r="B42" s="359" t="s">
        <v>244</v>
      </c>
      <c r="C42" s="360"/>
      <c r="D42" s="361"/>
      <c r="E42" s="115">
        <v>138</v>
      </c>
      <c r="F42" s="116">
        <v>115</v>
      </c>
      <c r="G42" s="116">
        <v>147</v>
      </c>
      <c r="H42" s="117">
        <f t="shared" si="8"/>
        <v>400</v>
      </c>
      <c r="J42" s="359" t="s">
        <v>274</v>
      </c>
      <c r="K42" s="360"/>
      <c r="L42" s="361"/>
      <c r="M42" s="115">
        <v>102</v>
      </c>
      <c r="N42" s="116">
        <v>114</v>
      </c>
      <c r="O42" s="116">
        <v>99</v>
      </c>
      <c r="P42" s="117">
        <f t="shared" si="9"/>
        <v>315</v>
      </c>
    </row>
    <row r="43" spans="2:16" ht="18" thickBot="1">
      <c r="B43" s="362" t="s">
        <v>83</v>
      </c>
      <c r="C43" s="363"/>
      <c r="D43" s="364"/>
      <c r="E43" s="118">
        <v>146</v>
      </c>
      <c r="F43" s="119">
        <v>115</v>
      </c>
      <c r="G43" s="119">
        <v>132</v>
      </c>
      <c r="H43" s="120">
        <f t="shared" si="8"/>
        <v>393</v>
      </c>
      <c r="J43" s="362" t="s">
        <v>273</v>
      </c>
      <c r="K43" s="363"/>
      <c r="L43" s="364"/>
      <c r="M43" s="118">
        <v>129</v>
      </c>
      <c r="N43" s="119">
        <v>123</v>
      </c>
      <c r="O43" s="119">
        <v>111</v>
      </c>
      <c r="P43" s="120">
        <f t="shared" si="9"/>
        <v>363</v>
      </c>
    </row>
    <row r="44" spans="2:16" ht="19.5" thickBot="1">
      <c r="B44" s="372" t="s">
        <v>43</v>
      </c>
      <c r="C44" s="373"/>
      <c r="D44" s="374"/>
      <c r="E44" s="121">
        <f>SUM(E39:E43)</f>
        <v>634</v>
      </c>
      <c r="F44" s="122">
        <f>SUM(F39:F43)</f>
        <v>567</v>
      </c>
      <c r="G44" s="122">
        <f>SUM(G39:G43)</f>
        <v>668</v>
      </c>
      <c r="H44" s="123">
        <f t="shared" si="8"/>
        <v>1869</v>
      </c>
      <c r="J44" s="372" t="s">
        <v>43</v>
      </c>
      <c r="K44" s="373"/>
      <c r="L44" s="374"/>
      <c r="M44" s="121">
        <f>SUM(M39:M43)</f>
        <v>578</v>
      </c>
      <c r="N44" s="122">
        <f>SUM(N39:N43)</f>
        <v>575</v>
      </c>
      <c r="O44" s="122">
        <f>SUM(O39:O43)</f>
        <v>526</v>
      </c>
      <c r="P44" s="123">
        <f t="shared" si="9"/>
        <v>1679</v>
      </c>
    </row>
    <row r="45" spans="2:16" ht="20.25" thickBot="1">
      <c r="B45" s="375" t="s">
        <v>42</v>
      </c>
      <c r="C45" s="376"/>
      <c r="D45" s="6">
        <f>SUM(E45:H45)</f>
        <v>6</v>
      </c>
      <c r="E45" s="124">
        <f>IF(E44&gt;M44,2,0)+IF(E44&lt;M44,0)+IF(E44=M44,1)</f>
        <v>2</v>
      </c>
      <c r="F45" s="125">
        <f>IF(F44&gt;N44,2,0)+IF(F44&lt;N44,0)+IF(F44=N44,1)</f>
        <v>0</v>
      </c>
      <c r="G45" s="125">
        <f>IF(G44&gt;O44,2,0)+IF(G44&lt;O44,0)+IF(G44=O44,1)</f>
        <v>2</v>
      </c>
      <c r="H45" s="126">
        <f>IF(H44&gt;P44,2,0)+IF(H44&lt;P44,0)+IF(H44=P44,1)</f>
        <v>2</v>
      </c>
      <c r="J45" s="375" t="s">
        <v>42</v>
      </c>
      <c r="K45" s="376"/>
      <c r="L45" s="6">
        <f>SUM(M45:P45)</f>
        <v>2</v>
      </c>
      <c r="M45" s="124">
        <f>IF(M44&gt;E44,2,0)+IF(M44&lt;E44,0)+IF(M44=E44,1)</f>
        <v>0</v>
      </c>
      <c r="N45" s="125">
        <f>IF(N44&gt;F44,2,0)+IF(N44&lt;F44,0)+IF(N44=F44,1)</f>
        <v>2</v>
      </c>
      <c r="O45" s="125">
        <f>IF(O44&gt;G44,2,0)+IF(O44&lt;G44,0)+IF(O44=G44,1)</f>
        <v>0</v>
      </c>
      <c r="P45" s="126">
        <f>IF(P44&gt;H44,2,0)+IF(P44&lt;H44,0)+IF(P44=H44,1)</f>
        <v>0</v>
      </c>
    </row>
    <row r="46" spans="2:16" ht="15.75" thickBot="1"/>
    <row r="47" spans="2:16" ht="30.75" thickBot="1">
      <c r="B47" s="377" t="s">
        <v>96</v>
      </c>
      <c r="C47" s="378"/>
      <c r="D47" s="378"/>
      <c r="E47" s="378"/>
      <c r="F47" s="378"/>
      <c r="G47" s="378"/>
      <c r="H47" s="379"/>
      <c r="I47" s="142"/>
      <c r="J47" s="377" t="s">
        <v>95</v>
      </c>
      <c r="K47" s="378"/>
      <c r="L47" s="378"/>
      <c r="M47" s="378"/>
      <c r="N47" s="378"/>
      <c r="O47" s="378"/>
      <c r="P47" s="379"/>
    </row>
    <row r="48" spans="2:16" ht="17.25">
      <c r="B48" s="369" t="s">
        <v>321</v>
      </c>
      <c r="C48" s="370"/>
      <c r="D48" s="371"/>
      <c r="E48" s="112">
        <v>104</v>
      </c>
      <c r="F48" s="113">
        <v>134</v>
      </c>
      <c r="G48" s="113">
        <v>104</v>
      </c>
      <c r="H48" s="114">
        <f t="shared" ref="H48:H53" si="10">SUM(E48:G48)</f>
        <v>342</v>
      </c>
      <c r="J48" s="369" t="s">
        <v>229</v>
      </c>
      <c r="K48" s="370"/>
      <c r="L48" s="371"/>
      <c r="M48" s="112">
        <v>126</v>
      </c>
      <c r="N48" s="113">
        <v>110</v>
      </c>
      <c r="O48" s="113">
        <v>124</v>
      </c>
      <c r="P48" s="114">
        <f t="shared" ref="P48:P53" si="11">SUM(M48:O48)</f>
        <v>360</v>
      </c>
    </row>
    <row r="49" spans="2:16" ht="17.25">
      <c r="B49" s="359" t="s">
        <v>154</v>
      </c>
      <c r="C49" s="360"/>
      <c r="D49" s="361"/>
      <c r="E49" s="115">
        <v>112</v>
      </c>
      <c r="F49" s="116">
        <v>122</v>
      </c>
      <c r="G49" s="116">
        <v>101</v>
      </c>
      <c r="H49" s="117">
        <f t="shared" si="10"/>
        <v>335</v>
      </c>
      <c r="J49" s="359" t="s">
        <v>170</v>
      </c>
      <c r="K49" s="360"/>
      <c r="L49" s="361"/>
      <c r="M49" s="115">
        <v>111</v>
      </c>
      <c r="N49" s="116">
        <v>108</v>
      </c>
      <c r="O49" s="116">
        <v>103</v>
      </c>
      <c r="P49" s="117">
        <f t="shared" si="11"/>
        <v>322</v>
      </c>
    </row>
    <row r="50" spans="2:16" ht="17.25">
      <c r="B50" s="359" t="s">
        <v>263</v>
      </c>
      <c r="C50" s="360"/>
      <c r="D50" s="361"/>
      <c r="E50" s="115">
        <v>106</v>
      </c>
      <c r="F50" s="116">
        <v>107</v>
      </c>
      <c r="G50" s="116">
        <v>123</v>
      </c>
      <c r="H50" s="117">
        <f t="shared" si="10"/>
        <v>336</v>
      </c>
      <c r="J50" s="359" t="s">
        <v>157</v>
      </c>
      <c r="K50" s="360"/>
      <c r="L50" s="361"/>
      <c r="M50" s="115">
        <v>109</v>
      </c>
      <c r="N50" s="116">
        <v>131</v>
      </c>
      <c r="O50" s="116">
        <v>119</v>
      </c>
      <c r="P50" s="117">
        <f t="shared" si="11"/>
        <v>359</v>
      </c>
    </row>
    <row r="51" spans="2:16" ht="17.25">
      <c r="B51" s="359" t="s">
        <v>264</v>
      </c>
      <c r="C51" s="360"/>
      <c r="D51" s="361"/>
      <c r="E51" s="115">
        <v>119</v>
      </c>
      <c r="F51" s="116">
        <v>134</v>
      </c>
      <c r="G51" s="116">
        <v>129</v>
      </c>
      <c r="H51" s="117">
        <f t="shared" si="10"/>
        <v>382</v>
      </c>
      <c r="J51" s="359" t="s">
        <v>168</v>
      </c>
      <c r="K51" s="360"/>
      <c r="L51" s="361"/>
      <c r="M51" s="115">
        <v>108</v>
      </c>
      <c r="N51" s="116">
        <v>129</v>
      </c>
      <c r="O51" s="116">
        <v>119</v>
      </c>
      <c r="P51" s="117">
        <f t="shared" si="11"/>
        <v>356</v>
      </c>
    </row>
    <row r="52" spans="2:16" ht="18" thickBot="1">
      <c r="B52" s="362" t="s">
        <v>265</v>
      </c>
      <c r="C52" s="363"/>
      <c r="D52" s="364"/>
      <c r="E52" s="118">
        <v>104</v>
      </c>
      <c r="F52" s="119">
        <v>142</v>
      </c>
      <c r="G52" s="119">
        <v>96</v>
      </c>
      <c r="H52" s="120">
        <f t="shared" si="10"/>
        <v>342</v>
      </c>
      <c r="J52" s="362" t="s">
        <v>64</v>
      </c>
      <c r="K52" s="363"/>
      <c r="L52" s="364"/>
      <c r="M52" s="118">
        <v>134</v>
      </c>
      <c r="N52" s="119">
        <v>121</v>
      </c>
      <c r="O52" s="119">
        <v>115</v>
      </c>
      <c r="P52" s="120">
        <f t="shared" si="11"/>
        <v>370</v>
      </c>
    </row>
    <row r="53" spans="2:16" ht="19.5" thickBot="1">
      <c r="B53" s="372" t="s">
        <v>43</v>
      </c>
      <c r="C53" s="373"/>
      <c r="D53" s="374"/>
      <c r="E53" s="121">
        <f>SUM(E48:E52)</f>
        <v>545</v>
      </c>
      <c r="F53" s="122">
        <f>SUM(F48:F52)</f>
        <v>639</v>
      </c>
      <c r="G53" s="122">
        <f>SUM(G48:G52)</f>
        <v>553</v>
      </c>
      <c r="H53" s="123">
        <f t="shared" si="10"/>
        <v>1737</v>
      </c>
      <c r="J53" s="372" t="s">
        <v>43</v>
      </c>
      <c r="K53" s="373"/>
      <c r="L53" s="374"/>
      <c r="M53" s="121">
        <f>SUM(M48:M52)</f>
        <v>588</v>
      </c>
      <c r="N53" s="122">
        <f>SUM(N48:N52)</f>
        <v>599</v>
      </c>
      <c r="O53" s="122">
        <f>SUM(O48:O52)</f>
        <v>580</v>
      </c>
      <c r="P53" s="123">
        <f t="shared" si="11"/>
        <v>1767</v>
      </c>
    </row>
    <row r="54" spans="2:16" ht="20.25" thickBot="1">
      <c r="B54" s="375" t="s">
        <v>42</v>
      </c>
      <c r="C54" s="376"/>
      <c r="D54" s="6">
        <f>SUM(E54:H54)</f>
        <v>2</v>
      </c>
      <c r="E54" s="124">
        <f>IF(E53&gt;M53,2,0)+IF(E53&lt;M53,0)+IF(E53=M53,1)</f>
        <v>0</v>
      </c>
      <c r="F54" s="125">
        <f>IF(F53&gt;N53,2,0)+IF(F53&lt;N53,0)+IF(F53=N53,1)</f>
        <v>2</v>
      </c>
      <c r="G54" s="125">
        <f>IF(G53&gt;O53,2,0)+IF(G53&lt;O53,0)+IF(G53=O53,1)</f>
        <v>0</v>
      </c>
      <c r="H54" s="126">
        <f>IF(H53&gt;P53,2,0)+IF(H53&lt;P53,0)+IF(H53=P53,1)</f>
        <v>0</v>
      </c>
      <c r="J54" s="375" t="s">
        <v>42</v>
      </c>
      <c r="K54" s="376"/>
      <c r="L54" s="6">
        <f>SUM(M54:P54)</f>
        <v>6</v>
      </c>
      <c r="M54" s="124">
        <f>IF(M53&gt;E53,2,0)+IF(M53&lt;E53,0)+IF(M53=E53,1)</f>
        <v>2</v>
      </c>
      <c r="N54" s="125">
        <f>IF(N53&gt;F53,2,0)+IF(N53&lt;F53,0)+IF(N53=F53,1)</f>
        <v>0</v>
      </c>
      <c r="O54" s="125">
        <f>IF(O53&gt;G53,2,0)+IF(O53&lt;G53,0)+IF(O53=G53,1)</f>
        <v>2</v>
      </c>
      <c r="P54" s="126">
        <f>IF(P53&gt;H53,2,0)+IF(P53&lt;H53,0)+IF(P53=H53,1)</f>
        <v>2</v>
      </c>
    </row>
    <row r="55" spans="2:16" ht="15.75" thickBot="1"/>
    <row r="56" spans="2:16" ht="21.75" thickTop="1" thickBot="1">
      <c r="B56" s="383" t="s">
        <v>222</v>
      </c>
      <c r="C56" s="384"/>
      <c r="D56" s="384"/>
      <c r="E56" s="384"/>
      <c r="F56" s="384"/>
      <c r="G56" s="384"/>
      <c r="H56" s="385"/>
      <c r="J56" s="383" t="s">
        <v>223</v>
      </c>
      <c r="K56" s="384"/>
      <c r="L56" s="384"/>
      <c r="M56" s="384"/>
      <c r="N56" s="384"/>
      <c r="O56" s="384"/>
      <c r="P56" s="385"/>
    </row>
    <row r="57" spans="2:16" ht="17.25" thickTop="1">
      <c r="B57" s="386" t="s">
        <v>96</v>
      </c>
      <c r="C57" s="387"/>
      <c r="D57" s="387"/>
      <c r="E57" s="11" t="s">
        <v>172</v>
      </c>
      <c r="F57" s="387" t="s">
        <v>169</v>
      </c>
      <c r="G57" s="387"/>
      <c r="H57" s="388"/>
      <c r="I57" s="143"/>
      <c r="J57" s="386" t="s">
        <v>169</v>
      </c>
      <c r="K57" s="387"/>
      <c r="L57" s="387"/>
      <c r="M57" s="11" t="s">
        <v>172</v>
      </c>
      <c r="N57" s="387" t="s">
        <v>155</v>
      </c>
      <c r="O57" s="387"/>
      <c r="P57" s="388"/>
    </row>
    <row r="58" spans="2:16" ht="16.5">
      <c r="B58" s="380" t="s">
        <v>95</v>
      </c>
      <c r="C58" s="381"/>
      <c r="D58" s="381"/>
      <c r="E58" s="11" t="s">
        <v>172</v>
      </c>
      <c r="F58" s="381" t="s">
        <v>175</v>
      </c>
      <c r="G58" s="381"/>
      <c r="H58" s="382"/>
      <c r="I58" s="143"/>
      <c r="J58" s="380" t="s">
        <v>142</v>
      </c>
      <c r="K58" s="381"/>
      <c r="L58" s="381"/>
      <c r="M58" s="11" t="s">
        <v>172</v>
      </c>
      <c r="N58" s="381" t="s">
        <v>163</v>
      </c>
      <c r="O58" s="381"/>
      <c r="P58" s="382"/>
    </row>
    <row r="59" spans="2:16" ht="16.5">
      <c r="B59" s="380" t="s">
        <v>176</v>
      </c>
      <c r="C59" s="381"/>
      <c r="D59" s="381"/>
      <c r="E59" s="11" t="s">
        <v>172</v>
      </c>
      <c r="F59" s="381" t="s">
        <v>97</v>
      </c>
      <c r="G59" s="381"/>
      <c r="H59" s="382"/>
      <c r="I59" s="143"/>
      <c r="J59" s="380" t="s">
        <v>228</v>
      </c>
      <c r="K59" s="381"/>
      <c r="L59" s="381"/>
      <c r="M59" s="11" t="s">
        <v>172</v>
      </c>
      <c r="N59" s="381" t="s">
        <v>176</v>
      </c>
      <c r="O59" s="381"/>
      <c r="P59" s="382"/>
    </row>
    <row r="60" spans="2:16" ht="16.5">
      <c r="B60" s="380" t="s">
        <v>163</v>
      </c>
      <c r="C60" s="381"/>
      <c r="D60" s="381"/>
      <c r="E60" s="11" t="s">
        <v>172</v>
      </c>
      <c r="F60" s="381" t="s">
        <v>2</v>
      </c>
      <c r="G60" s="381"/>
      <c r="H60" s="382"/>
      <c r="I60" s="143"/>
      <c r="J60" s="380" t="s">
        <v>1</v>
      </c>
      <c r="K60" s="381"/>
      <c r="L60" s="381"/>
      <c r="M60" s="11" t="s">
        <v>172</v>
      </c>
      <c r="N60" s="381" t="s">
        <v>95</v>
      </c>
      <c r="O60" s="381"/>
      <c r="P60" s="382"/>
    </row>
    <row r="61" spans="2:16" ht="16.5">
      <c r="B61" s="380" t="s">
        <v>155</v>
      </c>
      <c r="C61" s="381"/>
      <c r="D61" s="381"/>
      <c r="E61" s="11" t="s">
        <v>172</v>
      </c>
      <c r="F61" s="381" t="s">
        <v>1</v>
      </c>
      <c r="G61" s="381"/>
      <c r="H61" s="382"/>
      <c r="I61" s="143"/>
      <c r="J61" s="380" t="s">
        <v>2</v>
      </c>
      <c r="K61" s="381"/>
      <c r="L61" s="381"/>
      <c r="M61" s="11" t="s">
        <v>172</v>
      </c>
      <c r="N61" s="381" t="s">
        <v>96</v>
      </c>
      <c r="O61" s="381"/>
      <c r="P61" s="382"/>
    </row>
    <row r="62" spans="2:16" ht="17.25" thickBot="1">
      <c r="B62" s="389" t="s">
        <v>142</v>
      </c>
      <c r="C62" s="390"/>
      <c r="D62" s="390"/>
      <c r="E62" s="144" t="s">
        <v>172</v>
      </c>
      <c r="F62" s="390" t="s">
        <v>228</v>
      </c>
      <c r="G62" s="390"/>
      <c r="H62" s="391"/>
      <c r="I62" s="143"/>
      <c r="J62" s="389" t="s">
        <v>97</v>
      </c>
      <c r="K62" s="390"/>
      <c r="L62" s="390"/>
      <c r="M62" s="144" t="s">
        <v>172</v>
      </c>
      <c r="N62" s="390" t="s">
        <v>175</v>
      </c>
      <c r="O62" s="390"/>
      <c r="P62" s="391"/>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90" priority="14" operator="greaterThanOrEqual">
      <formula>150</formula>
    </cfRule>
  </conditionalFormatting>
  <conditionalFormatting sqref="E12:G16">
    <cfRule type="cellIs" dxfId="89" priority="17" operator="greaterThanOrEqual">
      <formula>150</formula>
    </cfRule>
  </conditionalFormatting>
  <conditionalFormatting sqref="E21:G25">
    <cfRule type="cellIs" dxfId="88" priority="8" operator="greaterThanOrEqual">
      <formula>150</formula>
    </cfRule>
  </conditionalFormatting>
  <conditionalFormatting sqref="E30:G34">
    <cfRule type="cellIs" dxfId="87" priority="11" operator="greaterThanOrEqual">
      <formula>150</formula>
    </cfRule>
  </conditionalFormatting>
  <conditionalFormatting sqref="E39:G43">
    <cfRule type="cellIs" dxfId="86" priority="2" operator="greaterThanOrEqual">
      <formula>150</formula>
    </cfRule>
  </conditionalFormatting>
  <conditionalFormatting sqref="E48:G52">
    <cfRule type="cellIs" dxfId="85" priority="5" operator="greaterThanOrEqual">
      <formula>150</formula>
    </cfRule>
  </conditionalFormatting>
  <conditionalFormatting sqref="H3:H7 P3:P7">
    <cfRule type="cellIs" dxfId="84" priority="15" operator="greaterThanOrEqual">
      <formula>400</formula>
    </cfRule>
  </conditionalFormatting>
  <conditionalFormatting sqref="H12:H16 P12:P16">
    <cfRule type="cellIs" dxfId="83" priority="18" operator="greaterThanOrEqual">
      <formula>400</formula>
    </cfRule>
  </conditionalFormatting>
  <conditionalFormatting sqref="H21:H25 P21:P25">
    <cfRule type="cellIs" dxfId="82" priority="9" operator="greaterThanOrEqual">
      <formula>400</formula>
    </cfRule>
  </conditionalFormatting>
  <conditionalFormatting sqref="H30:H34 P30:P34">
    <cfRule type="cellIs" dxfId="81" priority="12" operator="greaterThanOrEqual">
      <formula>400</formula>
    </cfRule>
  </conditionalFormatting>
  <conditionalFormatting sqref="H39:H43 P39:P43">
    <cfRule type="cellIs" dxfId="80" priority="3" operator="greaterThanOrEqual">
      <formula>400</formula>
    </cfRule>
  </conditionalFormatting>
  <conditionalFormatting sqref="H48:H52 P48:P52">
    <cfRule type="cellIs" dxfId="79" priority="6" operator="greaterThanOrEqual">
      <formula>400</formula>
    </cfRule>
  </conditionalFormatting>
  <conditionalFormatting sqref="M3:O7">
    <cfRule type="cellIs" dxfId="78" priority="13" operator="greaterThanOrEqual">
      <formula>150</formula>
    </cfRule>
  </conditionalFormatting>
  <conditionalFormatting sqref="M12:O16">
    <cfRule type="cellIs" dxfId="77" priority="16" operator="greaterThanOrEqual">
      <formula>150</formula>
    </cfRule>
  </conditionalFormatting>
  <conditionalFormatting sqref="M21:O25">
    <cfRule type="cellIs" dxfId="76" priority="7" operator="greaterThanOrEqual">
      <formula>150</formula>
    </cfRule>
  </conditionalFormatting>
  <conditionalFormatting sqref="M30:O34">
    <cfRule type="cellIs" dxfId="75" priority="10" operator="greaterThanOrEqual">
      <formula>150</formula>
    </cfRule>
  </conditionalFormatting>
  <conditionalFormatting sqref="M39:O43">
    <cfRule type="cellIs" dxfId="74" priority="1" operator="greaterThanOrEqual">
      <formula>150</formula>
    </cfRule>
  </conditionalFormatting>
  <conditionalFormatting sqref="M48:O52">
    <cfRule type="cellIs" dxfId="73"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6EA88-390F-4098-936D-F58BB355CE47}">
  <dimension ref="A1:Q63"/>
  <sheetViews>
    <sheetView tabSelected="1" workbookViewId="0">
      <selection activeCell="J63" sqref="J63"/>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5" t="s">
        <v>377</v>
      </c>
      <c r="B1" s="365"/>
      <c r="C1" s="365"/>
      <c r="D1" s="365"/>
      <c r="E1" s="365"/>
      <c r="F1" s="365"/>
      <c r="G1" s="365"/>
      <c r="H1" s="365"/>
      <c r="I1" s="365"/>
      <c r="J1" s="365"/>
      <c r="K1" s="365"/>
      <c r="L1" s="365"/>
      <c r="M1" s="365"/>
      <c r="N1" s="365"/>
      <c r="O1" s="365"/>
      <c r="P1" s="365"/>
      <c r="Q1" s="365"/>
    </row>
    <row r="2" spans="1:17" ht="30.75" thickBot="1">
      <c r="B2" s="366" t="s">
        <v>97</v>
      </c>
      <c r="C2" s="367"/>
      <c r="D2" s="367"/>
      <c r="E2" s="367"/>
      <c r="F2" s="367"/>
      <c r="G2" s="367"/>
      <c r="H2" s="368"/>
      <c r="I2" s="142"/>
      <c r="J2" s="366" t="s">
        <v>142</v>
      </c>
      <c r="K2" s="367"/>
      <c r="L2" s="367"/>
      <c r="M2" s="367"/>
      <c r="N2" s="367"/>
      <c r="O2" s="367"/>
      <c r="P2" s="368"/>
    </row>
    <row r="3" spans="1:17" ht="17.25">
      <c r="B3" s="369" t="s">
        <v>285</v>
      </c>
      <c r="C3" s="370"/>
      <c r="D3" s="371"/>
      <c r="E3" s="112">
        <v>108</v>
      </c>
      <c r="F3" s="113">
        <v>108</v>
      </c>
      <c r="G3" s="113">
        <v>127</v>
      </c>
      <c r="H3" s="114">
        <f t="shared" ref="H3:H8" si="0">SUM(E3:G3)</f>
        <v>343</v>
      </c>
      <c r="J3" s="369" t="s">
        <v>325</v>
      </c>
      <c r="K3" s="370"/>
      <c r="L3" s="371"/>
      <c r="M3" s="112">
        <v>115</v>
      </c>
      <c r="N3" s="113">
        <v>109</v>
      </c>
      <c r="O3" s="113">
        <v>114</v>
      </c>
      <c r="P3" s="114">
        <f t="shared" ref="P3:P8" si="1">SUM(M3:O3)</f>
        <v>338</v>
      </c>
    </row>
    <row r="4" spans="1:17" ht="17.25">
      <c r="B4" s="359" t="s">
        <v>288</v>
      </c>
      <c r="C4" s="360"/>
      <c r="D4" s="361"/>
      <c r="E4" s="115">
        <v>109</v>
      </c>
      <c r="F4" s="116">
        <v>106</v>
      </c>
      <c r="G4" s="116">
        <v>101</v>
      </c>
      <c r="H4" s="117">
        <f t="shared" si="0"/>
        <v>316</v>
      </c>
      <c r="J4" s="359" t="s">
        <v>281</v>
      </c>
      <c r="K4" s="360"/>
      <c r="L4" s="361"/>
      <c r="M4" s="115">
        <v>125</v>
      </c>
      <c r="N4" s="116">
        <v>137</v>
      </c>
      <c r="O4" s="116">
        <v>105</v>
      </c>
      <c r="P4" s="117">
        <f t="shared" si="1"/>
        <v>367</v>
      </c>
    </row>
    <row r="5" spans="1:17" ht="17.25">
      <c r="B5" s="359" t="s">
        <v>287</v>
      </c>
      <c r="C5" s="360"/>
      <c r="D5" s="361"/>
      <c r="E5" s="115">
        <v>109</v>
      </c>
      <c r="F5" s="116">
        <v>118</v>
      </c>
      <c r="G5" s="116">
        <v>84</v>
      </c>
      <c r="H5" s="117">
        <f t="shared" si="0"/>
        <v>311</v>
      </c>
      <c r="J5" s="359" t="s">
        <v>74</v>
      </c>
      <c r="K5" s="360"/>
      <c r="L5" s="361"/>
      <c r="M5" s="115">
        <v>132</v>
      </c>
      <c r="N5" s="116">
        <v>102</v>
      </c>
      <c r="O5" s="116">
        <v>121</v>
      </c>
      <c r="P5" s="117">
        <f t="shared" si="1"/>
        <v>355</v>
      </c>
    </row>
    <row r="6" spans="1:17" ht="17.25">
      <c r="B6" s="359" t="s">
        <v>286</v>
      </c>
      <c r="C6" s="360"/>
      <c r="D6" s="361"/>
      <c r="E6" s="115">
        <v>92</v>
      </c>
      <c r="F6" s="116">
        <v>99</v>
      </c>
      <c r="G6" s="116">
        <v>136</v>
      </c>
      <c r="H6" s="117">
        <f t="shared" si="0"/>
        <v>327</v>
      </c>
      <c r="J6" s="359" t="s">
        <v>282</v>
      </c>
      <c r="K6" s="360"/>
      <c r="L6" s="361"/>
      <c r="M6" s="115">
        <v>109</v>
      </c>
      <c r="N6" s="116">
        <v>137</v>
      </c>
      <c r="O6" s="116">
        <v>142</v>
      </c>
      <c r="P6" s="117">
        <f t="shared" si="1"/>
        <v>388</v>
      </c>
    </row>
    <row r="7" spans="1:17" ht="18" thickBot="1">
      <c r="B7" s="362" t="s">
        <v>289</v>
      </c>
      <c r="C7" s="363"/>
      <c r="D7" s="364"/>
      <c r="E7" s="118">
        <v>117</v>
      </c>
      <c r="F7" s="119">
        <v>141</v>
      </c>
      <c r="G7" s="119">
        <v>131</v>
      </c>
      <c r="H7" s="120">
        <f t="shared" si="0"/>
        <v>389</v>
      </c>
      <c r="J7" s="362" t="s">
        <v>284</v>
      </c>
      <c r="K7" s="363"/>
      <c r="L7" s="364"/>
      <c r="M7" s="118">
        <v>124</v>
      </c>
      <c r="N7" s="119">
        <v>117</v>
      </c>
      <c r="O7" s="119">
        <v>100</v>
      </c>
      <c r="P7" s="120">
        <f t="shared" si="1"/>
        <v>341</v>
      </c>
    </row>
    <row r="8" spans="1:17" ht="19.5" thickBot="1">
      <c r="B8" s="372" t="s">
        <v>43</v>
      </c>
      <c r="C8" s="373"/>
      <c r="D8" s="374"/>
      <c r="E8" s="121">
        <f>SUM(E3:E7)</f>
        <v>535</v>
      </c>
      <c r="F8" s="122">
        <f>SUM(F3:F7)</f>
        <v>572</v>
      </c>
      <c r="G8" s="122">
        <f>SUM(G3:G7)</f>
        <v>579</v>
      </c>
      <c r="H8" s="123">
        <f t="shared" si="0"/>
        <v>1686</v>
      </c>
      <c r="J8" s="372" t="s">
        <v>43</v>
      </c>
      <c r="K8" s="373"/>
      <c r="L8" s="374"/>
      <c r="M8" s="121">
        <f>SUM(M3:M7)</f>
        <v>605</v>
      </c>
      <c r="N8" s="122">
        <f>SUM(N3:N7)</f>
        <v>602</v>
      </c>
      <c r="O8" s="122">
        <f>SUM(O3:O7)</f>
        <v>582</v>
      </c>
      <c r="P8" s="123">
        <f t="shared" si="1"/>
        <v>1789</v>
      </c>
    </row>
    <row r="9" spans="1:17" ht="20.25" thickBot="1">
      <c r="B9" s="375" t="s">
        <v>42</v>
      </c>
      <c r="C9" s="376"/>
      <c r="D9" s="6">
        <f>SUM(E9:H9)</f>
        <v>0</v>
      </c>
      <c r="E9" s="124">
        <f>IF(E8&gt;M8,2,0)+IF(E8&lt;M8,0)+IF(E8=M8,1)</f>
        <v>0</v>
      </c>
      <c r="F9" s="125">
        <f>IF(F8&gt;N8,2,0)+IF(F8&lt;N8,0)+IF(F8=N8,1)</f>
        <v>0</v>
      </c>
      <c r="G9" s="125">
        <f>IF(G8&gt;O8,2,0)+IF(G8&lt;O8,0)+IF(G8=O8,1)</f>
        <v>0</v>
      </c>
      <c r="H9" s="126">
        <f>IF(H8&gt;P8,2,0)+IF(H8&lt;P8,0)+IF(H8=P8,1)</f>
        <v>0</v>
      </c>
      <c r="J9" s="375" t="s">
        <v>42</v>
      </c>
      <c r="K9" s="376"/>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77" t="s">
        <v>163</v>
      </c>
      <c r="C11" s="378"/>
      <c r="D11" s="378"/>
      <c r="E11" s="378"/>
      <c r="F11" s="378"/>
      <c r="G11" s="378"/>
      <c r="H11" s="379"/>
      <c r="I11" s="142"/>
      <c r="J11" s="377" t="s">
        <v>96</v>
      </c>
      <c r="K11" s="378"/>
      <c r="L11" s="378"/>
      <c r="M11" s="378"/>
      <c r="N11" s="378"/>
      <c r="O11" s="378"/>
      <c r="P11" s="379"/>
    </row>
    <row r="12" spans="1:17" ht="17.25">
      <c r="B12" s="369" t="s">
        <v>267</v>
      </c>
      <c r="C12" s="370"/>
      <c r="D12" s="371"/>
      <c r="E12" s="112">
        <v>118</v>
      </c>
      <c r="F12" s="113">
        <v>108</v>
      </c>
      <c r="G12" s="113">
        <v>95</v>
      </c>
      <c r="H12" s="114">
        <f t="shared" ref="H12:H17" si="2">SUM(E12:G12)</f>
        <v>321</v>
      </c>
      <c r="J12" s="369" t="s">
        <v>376</v>
      </c>
      <c r="K12" s="370"/>
      <c r="L12" s="371"/>
      <c r="M12" s="112">
        <v>106</v>
      </c>
      <c r="N12" s="113">
        <v>106</v>
      </c>
      <c r="O12" s="113">
        <v>101</v>
      </c>
      <c r="P12" s="114">
        <f t="shared" ref="P12:P17" si="3">SUM(M12:O12)</f>
        <v>313</v>
      </c>
    </row>
    <row r="13" spans="1:17" ht="17.25">
      <c r="B13" s="359" t="s">
        <v>156</v>
      </c>
      <c r="C13" s="360"/>
      <c r="D13" s="361"/>
      <c r="E13" s="115">
        <v>128</v>
      </c>
      <c r="F13" s="116">
        <v>116</v>
      </c>
      <c r="G13" s="116">
        <v>136</v>
      </c>
      <c r="H13" s="117">
        <f t="shared" si="2"/>
        <v>380</v>
      </c>
      <c r="J13" s="359" t="s">
        <v>378</v>
      </c>
      <c r="K13" s="360"/>
      <c r="L13" s="361"/>
      <c r="M13" s="115">
        <v>124</v>
      </c>
      <c r="N13" s="116">
        <v>100</v>
      </c>
      <c r="O13" s="116">
        <v>111</v>
      </c>
      <c r="P13" s="117">
        <f t="shared" si="3"/>
        <v>335</v>
      </c>
    </row>
    <row r="14" spans="1:17" ht="17.25">
      <c r="B14" s="359" t="s">
        <v>268</v>
      </c>
      <c r="C14" s="360"/>
      <c r="D14" s="361"/>
      <c r="E14" s="115">
        <v>123</v>
      </c>
      <c r="F14" s="116">
        <v>108</v>
      </c>
      <c r="G14" s="116">
        <v>113</v>
      </c>
      <c r="H14" s="117">
        <f t="shared" si="2"/>
        <v>344</v>
      </c>
      <c r="J14" s="359" t="s">
        <v>321</v>
      </c>
      <c r="K14" s="360"/>
      <c r="L14" s="361"/>
      <c r="M14" s="115">
        <v>119</v>
      </c>
      <c r="N14" s="116">
        <v>96</v>
      </c>
      <c r="O14" s="116">
        <v>104</v>
      </c>
      <c r="P14" s="117">
        <f t="shared" si="3"/>
        <v>319</v>
      </c>
    </row>
    <row r="15" spans="1:17" ht="17.25">
      <c r="B15" s="359" t="s">
        <v>269</v>
      </c>
      <c r="C15" s="360"/>
      <c r="D15" s="361"/>
      <c r="E15" s="115">
        <v>123</v>
      </c>
      <c r="F15" s="116">
        <v>131</v>
      </c>
      <c r="G15" s="116">
        <v>134</v>
      </c>
      <c r="H15" s="117">
        <f t="shared" si="2"/>
        <v>388</v>
      </c>
      <c r="J15" s="359" t="s">
        <v>265</v>
      </c>
      <c r="K15" s="360"/>
      <c r="L15" s="361"/>
      <c r="M15" s="115">
        <v>140</v>
      </c>
      <c r="N15" s="116">
        <v>131</v>
      </c>
      <c r="O15" s="116">
        <v>135</v>
      </c>
      <c r="P15" s="117">
        <f t="shared" si="3"/>
        <v>406</v>
      </c>
    </row>
    <row r="16" spans="1:17" ht="18" thickBot="1">
      <c r="B16" s="362" t="s">
        <v>270</v>
      </c>
      <c r="C16" s="363"/>
      <c r="D16" s="364"/>
      <c r="E16" s="118">
        <v>108</v>
      </c>
      <c r="F16" s="119">
        <v>102</v>
      </c>
      <c r="G16" s="119">
        <v>113</v>
      </c>
      <c r="H16" s="120">
        <f t="shared" si="2"/>
        <v>323</v>
      </c>
      <c r="J16" s="362" t="s">
        <v>264</v>
      </c>
      <c r="K16" s="363"/>
      <c r="L16" s="364"/>
      <c r="M16" s="118">
        <v>100</v>
      </c>
      <c r="N16" s="119">
        <v>130</v>
      </c>
      <c r="O16" s="119">
        <v>115</v>
      </c>
      <c r="P16" s="120">
        <f t="shared" si="3"/>
        <v>345</v>
      </c>
    </row>
    <row r="17" spans="2:16" ht="19.5" thickBot="1">
      <c r="B17" s="372" t="s">
        <v>43</v>
      </c>
      <c r="C17" s="373"/>
      <c r="D17" s="374"/>
      <c r="E17" s="121">
        <f>SUM(E12:E16)</f>
        <v>600</v>
      </c>
      <c r="F17" s="122">
        <f>SUM(F12:F16)</f>
        <v>565</v>
      </c>
      <c r="G17" s="122">
        <f>SUM(G12:G16)</f>
        <v>591</v>
      </c>
      <c r="H17" s="123">
        <f t="shared" si="2"/>
        <v>1756</v>
      </c>
      <c r="J17" s="372" t="s">
        <v>43</v>
      </c>
      <c r="K17" s="373"/>
      <c r="L17" s="374"/>
      <c r="M17" s="121">
        <f>SUM(M12:M16)</f>
        <v>589</v>
      </c>
      <c r="N17" s="122">
        <f>SUM(N12:N16)</f>
        <v>563</v>
      </c>
      <c r="O17" s="122">
        <f>SUM(O12:O16)</f>
        <v>566</v>
      </c>
      <c r="P17" s="123">
        <f t="shared" si="3"/>
        <v>1718</v>
      </c>
    </row>
    <row r="18" spans="2:16" ht="20.25" thickBot="1">
      <c r="B18" s="375" t="s">
        <v>42</v>
      </c>
      <c r="C18" s="376"/>
      <c r="D18" s="6">
        <f>SUM(E18:H18)</f>
        <v>8</v>
      </c>
      <c r="E18" s="124">
        <f>IF(E17&gt;M17,2,0)+IF(E17&lt;M17,0)+IF(E17=M17,1)</f>
        <v>2</v>
      </c>
      <c r="F18" s="125">
        <f>IF(F17&gt;N17,2,0)+IF(F17&lt;N17,0)+IF(F17=N17,1)</f>
        <v>2</v>
      </c>
      <c r="G18" s="125">
        <f>IF(G17&gt;O17,2,0)+IF(G17&lt;O17,0)+IF(G17=O17,1)</f>
        <v>2</v>
      </c>
      <c r="H18" s="126">
        <f>IF(H17&gt;P17,2,0)+IF(H17&lt;P17,0)+IF(H17=P17,1)</f>
        <v>2</v>
      </c>
      <c r="J18" s="375" t="s">
        <v>42</v>
      </c>
      <c r="K18" s="376"/>
      <c r="L18" s="6">
        <f>SUM(M18:P18)</f>
        <v>0</v>
      </c>
      <c r="M18" s="124">
        <f>IF(M17&gt;E17,2,0)+IF(M17&lt;E17,0)+IF(M17=E17,1)</f>
        <v>0</v>
      </c>
      <c r="N18" s="125">
        <f>IF(N17&gt;F17,2,0)+IF(N17&lt;F17,0)+IF(N17=F17,1)</f>
        <v>0</v>
      </c>
      <c r="O18" s="125">
        <f>IF(O17&gt;G17,2,0)+IF(O17&lt;G17,0)+IF(O17=G17,1)</f>
        <v>0</v>
      </c>
      <c r="P18" s="126">
        <f>IF(P17&gt;H17,2,0)+IF(P17&lt;H17,0)+IF(P17=H17,1)</f>
        <v>0</v>
      </c>
    </row>
    <row r="19" spans="2:16" ht="15.75" thickBot="1"/>
    <row r="20" spans="2:16" ht="30.75" thickBot="1">
      <c r="B20" s="366" t="s">
        <v>95</v>
      </c>
      <c r="C20" s="367"/>
      <c r="D20" s="367"/>
      <c r="E20" s="367"/>
      <c r="F20" s="367"/>
      <c r="G20" s="367"/>
      <c r="H20" s="368"/>
      <c r="I20" s="142"/>
      <c r="J20" s="366" t="s">
        <v>176</v>
      </c>
      <c r="K20" s="367"/>
      <c r="L20" s="367"/>
      <c r="M20" s="367"/>
      <c r="N20" s="367"/>
      <c r="O20" s="367"/>
      <c r="P20" s="368"/>
    </row>
    <row r="21" spans="2:16" ht="17.25">
      <c r="B21" s="369" t="s">
        <v>229</v>
      </c>
      <c r="C21" s="370"/>
      <c r="D21" s="371"/>
      <c r="E21" s="112">
        <v>131</v>
      </c>
      <c r="F21" s="113">
        <v>100</v>
      </c>
      <c r="G21" s="113">
        <v>116</v>
      </c>
      <c r="H21" s="114">
        <f t="shared" ref="H21:H26" si="4">SUM(E21:G21)</f>
        <v>347</v>
      </c>
      <c r="J21" s="369" t="s">
        <v>299</v>
      </c>
      <c r="K21" s="370"/>
      <c r="L21" s="371"/>
      <c r="M21" s="112">
        <v>84</v>
      </c>
      <c r="N21" s="113">
        <v>120</v>
      </c>
      <c r="O21" s="113">
        <v>134</v>
      </c>
      <c r="P21" s="114">
        <f t="shared" ref="P21:P26" si="5">SUM(M21:O21)</f>
        <v>338</v>
      </c>
    </row>
    <row r="22" spans="2:16" ht="17.25">
      <c r="B22" s="359" t="s">
        <v>330</v>
      </c>
      <c r="C22" s="360"/>
      <c r="D22" s="361"/>
      <c r="E22" s="115">
        <v>97</v>
      </c>
      <c r="F22" s="116">
        <v>134</v>
      </c>
      <c r="G22" s="116">
        <v>128</v>
      </c>
      <c r="H22" s="117">
        <f t="shared" si="4"/>
        <v>359</v>
      </c>
      <c r="J22" s="359" t="s">
        <v>380</v>
      </c>
      <c r="K22" s="360"/>
      <c r="L22" s="361"/>
      <c r="M22" s="115">
        <v>91</v>
      </c>
      <c r="N22" s="116">
        <v>115</v>
      </c>
      <c r="O22" s="116">
        <v>103</v>
      </c>
      <c r="P22" s="117">
        <f t="shared" si="5"/>
        <v>309</v>
      </c>
    </row>
    <row r="23" spans="2:16" ht="17.25">
      <c r="B23" s="359" t="s">
        <v>170</v>
      </c>
      <c r="C23" s="360"/>
      <c r="D23" s="361"/>
      <c r="E23" s="115">
        <v>102</v>
      </c>
      <c r="F23" s="116">
        <v>87</v>
      </c>
      <c r="G23" s="116">
        <v>122</v>
      </c>
      <c r="H23" s="117">
        <f t="shared" si="4"/>
        <v>311</v>
      </c>
      <c r="J23" s="359" t="s">
        <v>67</v>
      </c>
      <c r="K23" s="360"/>
      <c r="L23" s="361"/>
      <c r="M23" s="115">
        <v>104</v>
      </c>
      <c r="N23" s="116">
        <v>115</v>
      </c>
      <c r="O23" s="116">
        <v>126</v>
      </c>
      <c r="P23" s="117">
        <f t="shared" si="5"/>
        <v>345</v>
      </c>
    </row>
    <row r="24" spans="2:16" ht="17.25">
      <c r="B24" s="359" t="s">
        <v>157</v>
      </c>
      <c r="C24" s="360"/>
      <c r="D24" s="361"/>
      <c r="E24" s="115">
        <v>106</v>
      </c>
      <c r="F24" s="116">
        <v>119</v>
      </c>
      <c r="G24" s="116">
        <v>142</v>
      </c>
      <c r="H24" s="117">
        <f t="shared" si="4"/>
        <v>367</v>
      </c>
      <c r="J24" s="359" t="s">
        <v>254</v>
      </c>
      <c r="K24" s="360"/>
      <c r="L24" s="361"/>
      <c r="M24" s="115">
        <v>146</v>
      </c>
      <c r="N24" s="116">
        <v>110</v>
      </c>
      <c r="O24" s="116">
        <v>117</v>
      </c>
      <c r="P24" s="117">
        <f t="shared" si="5"/>
        <v>373</v>
      </c>
    </row>
    <row r="25" spans="2:16" ht="18" thickBot="1">
      <c r="B25" s="362" t="s">
        <v>64</v>
      </c>
      <c r="C25" s="363"/>
      <c r="D25" s="364"/>
      <c r="E25" s="118">
        <v>103</v>
      </c>
      <c r="F25" s="119">
        <v>116</v>
      </c>
      <c r="G25" s="119">
        <v>120</v>
      </c>
      <c r="H25" s="120">
        <f t="shared" si="4"/>
        <v>339</v>
      </c>
      <c r="J25" s="362" t="s">
        <v>255</v>
      </c>
      <c r="K25" s="363"/>
      <c r="L25" s="364"/>
      <c r="M25" s="118">
        <v>122</v>
      </c>
      <c r="N25" s="119">
        <v>111</v>
      </c>
      <c r="O25" s="119">
        <v>107</v>
      </c>
      <c r="P25" s="120">
        <f t="shared" si="5"/>
        <v>340</v>
      </c>
    </row>
    <row r="26" spans="2:16" ht="19.5" thickBot="1">
      <c r="B26" s="372" t="s">
        <v>43</v>
      </c>
      <c r="C26" s="373"/>
      <c r="D26" s="374"/>
      <c r="E26" s="121">
        <f>SUM(E21:E25)</f>
        <v>539</v>
      </c>
      <c r="F26" s="122">
        <f>SUM(F21:F25)</f>
        <v>556</v>
      </c>
      <c r="G26" s="122">
        <f>SUM(G21:G25)</f>
        <v>628</v>
      </c>
      <c r="H26" s="123">
        <f t="shared" si="4"/>
        <v>1723</v>
      </c>
      <c r="J26" s="372" t="s">
        <v>43</v>
      </c>
      <c r="K26" s="373"/>
      <c r="L26" s="374"/>
      <c r="M26" s="121">
        <f>SUM(M21:M25)</f>
        <v>547</v>
      </c>
      <c r="N26" s="122">
        <f>SUM(N21:N25)</f>
        <v>571</v>
      </c>
      <c r="O26" s="122">
        <f>SUM(O21:O25)</f>
        <v>587</v>
      </c>
      <c r="P26" s="123">
        <f t="shared" si="5"/>
        <v>1705</v>
      </c>
    </row>
    <row r="27" spans="2:16" ht="20.25" thickBot="1">
      <c r="B27" s="375" t="s">
        <v>42</v>
      </c>
      <c r="C27" s="376"/>
      <c r="D27" s="6">
        <f>SUM(E27:H27)</f>
        <v>4</v>
      </c>
      <c r="E27" s="124">
        <f>IF(E26&gt;M26,2,0)+IF(E26&lt;M26,0)+IF(E26=M26,1)</f>
        <v>0</v>
      </c>
      <c r="F27" s="125">
        <f>IF(F26&gt;N26,2,0)+IF(F26&lt;N26,0)+IF(F26=N26,1)</f>
        <v>0</v>
      </c>
      <c r="G27" s="125">
        <f>IF(G26&gt;O26,2,0)+IF(G26&lt;O26,0)+IF(G26=O26,1)</f>
        <v>2</v>
      </c>
      <c r="H27" s="126">
        <f>IF(H26&gt;P26,2,0)+IF(H26&lt;P26,0)+IF(H26=P26,1)</f>
        <v>2</v>
      </c>
      <c r="J27" s="375" t="s">
        <v>42</v>
      </c>
      <c r="K27" s="376"/>
      <c r="L27" s="6">
        <f>SUM(M27:P27)</f>
        <v>4</v>
      </c>
      <c r="M27" s="124">
        <f>IF(M26&gt;E26,2,0)+IF(M26&lt;E26,0)+IF(M26=E26,1)</f>
        <v>2</v>
      </c>
      <c r="N27" s="125">
        <f>IF(N26&gt;F26,2,0)+IF(N26&lt;F26,0)+IF(N26=F26,1)</f>
        <v>2</v>
      </c>
      <c r="O27" s="125">
        <f>IF(O26&gt;G26,2,0)+IF(O26&lt;G26,0)+IF(O26=G26,1)</f>
        <v>0</v>
      </c>
      <c r="P27" s="126">
        <f>IF(P26&gt;H26,2,0)+IF(P26&lt;H26,0)+IF(P26=H26,1)</f>
        <v>0</v>
      </c>
    </row>
    <row r="28" spans="2:16" ht="15.75" thickBot="1"/>
    <row r="29" spans="2:16" ht="30.75" thickBot="1">
      <c r="B29" s="377" t="s">
        <v>155</v>
      </c>
      <c r="C29" s="378"/>
      <c r="D29" s="378"/>
      <c r="E29" s="378"/>
      <c r="F29" s="378"/>
      <c r="G29" s="378"/>
      <c r="H29" s="379"/>
      <c r="I29" s="142"/>
      <c r="J29" s="377" t="s">
        <v>175</v>
      </c>
      <c r="K29" s="378"/>
      <c r="L29" s="378"/>
      <c r="M29" s="378"/>
      <c r="N29" s="378"/>
      <c r="O29" s="378"/>
      <c r="P29" s="379"/>
    </row>
    <row r="30" spans="2:16" ht="17.25">
      <c r="B30" s="369" t="s">
        <v>247</v>
      </c>
      <c r="C30" s="370"/>
      <c r="D30" s="371"/>
      <c r="E30" s="112">
        <v>102</v>
      </c>
      <c r="F30" s="113">
        <v>108</v>
      </c>
      <c r="G30" s="113">
        <v>127</v>
      </c>
      <c r="H30" s="114">
        <f t="shared" ref="H30:H35" si="6">SUM(E30:G30)</f>
        <v>337</v>
      </c>
      <c r="J30" s="369" t="s">
        <v>171</v>
      </c>
      <c r="K30" s="370"/>
      <c r="L30" s="371"/>
      <c r="M30" s="112">
        <v>109</v>
      </c>
      <c r="N30" s="113">
        <v>113</v>
      </c>
      <c r="O30" s="113">
        <v>109</v>
      </c>
      <c r="P30" s="114">
        <f t="shared" ref="P30:P35" si="7">SUM(M30:O30)</f>
        <v>331</v>
      </c>
    </row>
    <row r="31" spans="2:16" ht="17.25">
      <c r="B31" s="359" t="s">
        <v>245</v>
      </c>
      <c r="C31" s="360"/>
      <c r="D31" s="361"/>
      <c r="E31" s="115">
        <v>119</v>
      </c>
      <c r="F31" s="116">
        <v>99</v>
      </c>
      <c r="G31" s="116">
        <v>99</v>
      </c>
      <c r="H31" s="117">
        <f t="shared" si="6"/>
        <v>317</v>
      </c>
      <c r="J31" s="359" t="s">
        <v>351</v>
      </c>
      <c r="K31" s="360"/>
      <c r="L31" s="361"/>
      <c r="M31" s="115">
        <v>141</v>
      </c>
      <c r="N31" s="116">
        <v>142</v>
      </c>
      <c r="O31" s="116">
        <v>124</v>
      </c>
      <c r="P31" s="117">
        <f t="shared" si="7"/>
        <v>407</v>
      </c>
    </row>
    <row r="32" spans="2:16" ht="17.25">
      <c r="B32" s="359" t="s">
        <v>381</v>
      </c>
      <c r="C32" s="360"/>
      <c r="D32" s="361"/>
      <c r="E32" s="115">
        <v>104</v>
      </c>
      <c r="F32" s="116">
        <v>97</v>
      </c>
      <c r="G32" s="116">
        <v>134</v>
      </c>
      <c r="H32" s="117">
        <f t="shared" si="6"/>
        <v>335</v>
      </c>
      <c r="J32" s="359" t="s">
        <v>165</v>
      </c>
      <c r="K32" s="360"/>
      <c r="L32" s="361"/>
      <c r="M32" s="115">
        <v>122</v>
      </c>
      <c r="N32" s="116">
        <v>115</v>
      </c>
      <c r="O32" s="116">
        <v>126</v>
      </c>
      <c r="P32" s="117">
        <f t="shared" si="7"/>
        <v>363</v>
      </c>
    </row>
    <row r="33" spans="2:16" ht="17.25">
      <c r="B33" s="359" t="s">
        <v>244</v>
      </c>
      <c r="C33" s="360"/>
      <c r="D33" s="361"/>
      <c r="E33" s="115">
        <v>103</v>
      </c>
      <c r="F33" s="116">
        <v>100</v>
      </c>
      <c r="G33" s="116">
        <v>129</v>
      </c>
      <c r="H33" s="117">
        <f t="shared" si="6"/>
        <v>332</v>
      </c>
      <c r="J33" s="359" t="s">
        <v>80</v>
      </c>
      <c r="K33" s="360"/>
      <c r="L33" s="361"/>
      <c r="M33" s="115">
        <v>129</v>
      </c>
      <c r="N33" s="116">
        <v>137</v>
      </c>
      <c r="O33" s="116">
        <v>124</v>
      </c>
      <c r="P33" s="117">
        <f t="shared" si="7"/>
        <v>390</v>
      </c>
    </row>
    <row r="34" spans="2:16" ht="18" thickBot="1">
      <c r="B34" s="362" t="s">
        <v>83</v>
      </c>
      <c r="C34" s="363"/>
      <c r="D34" s="364"/>
      <c r="E34" s="118">
        <v>131</v>
      </c>
      <c r="F34" s="119">
        <v>128</v>
      </c>
      <c r="G34" s="119">
        <v>128</v>
      </c>
      <c r="H34" s="120">
        <f t="shared" si="6"/>
        <v>387</v>
      </c>
      <c r="J34" s="362" t="s">
        <v>166</v>
      </c>
      <c r="K34" s="363"/>
      <c r="L34" s="364"/>
      <c r="M34" s="118">
        <v>134</v>
      </c>
      <c r="N34" s="119">
        <v>116</v>
      </c>
      <c r="O34" s="119">
        <v>115</v>
      </c>
      <c r="P34" s="120">
        <f t="shared" si="7"/>
        <v>365</v>
      </c>
    </row>
    <row r="35" spans="2:16" ht="19.5" thickBot="1">
      <c r="B35" s="372" t="s">
        <v>43</v>
      </c>
      <c r="C35" s="373"/>
      <c r="D35" s="374"/>
      <c r="E35" s="121">
        <f>SUM(E30:E34)</f>
        <v>559</v>
      </c>
      <c r="F35" s="122">
        <f>SUM(F30:F34)</f>
        <v>532</v>
      </c>
      <c r="G35" s="122">
        <f>SUM(G30:G34)</f>
        <v>617</v>
      </c>
      <c r="H35" s="123">
        <f t="shared" si="6"/>
        <v>1708</v>
      </c>
      <c r="J35" s="372" t="s">
        <v>43</v>
      </c>
      <c r="K35" s="373"/>
      <c r="L35" s="374"/>
      <c r="M35" s="121">
        <f>SUM(M30:M34)</f>
        <v>635</v>
      </c>
      <c r="N35" s="122">
        <f>SUM(N30:N34)</f>
        <v>623</v>
      </c>
      <c r="O35" s="122">
        <f>SUM(O30:O34)</f>
        <v>598</v>
      </c>
      <c r="P35" s="123">
        <f t="shared" si="7"/>
        <v>1856</v>
      </c>
    </row>
    <row r="36" spans="2:16" ht="20.25" thickBot="1">
      <c r="B36" s="375" t="s">
        <v>42</v>
      </c>
      <c r="C36" s="376"/>
      <c r="D36" s="6">
        <f>SUM(E36:H36)</f>
        <v>2</v>
      </c>
      <c r="E36" s="124">
        <f>IF(E35&gt;M35,2,0)+IF(E35&lt;M35,0)+IF(E35=M35,1)</f>
        <v>0</v>
      </c>
      <c r="F36" s="125">
        <f>IF(F35&gt;N35,2,0)+IF(F35&lt;N35,0)+IF(F35=N35,1)</f>
        <v>0</v>
      </c>
      <c r="G36" s="125">
        <f>IF(G35&gt;O35,2,0)+IF(G35&lt;O35,0)+IF(G35=O35,1)</f>
        <v>2</v>
      </c>
      <c r="H36" s="126">
        <f>IF(H35&gt;P35,2,0)+IF(H35&lt;P35,0)+IF(H35=P35,1)</f>
        <v>0</v>
      </c>
      <c r="J36" s="375" t="s">
        <v>42</v>
      </c>
      <c r="K36" s="376"/>
      <c r="L36" s="6">
        <f>SUM(M36:P36)</f>
        <v>6</v>
      </c>
      <c r="M36" s="124">
        <f>IF(M35&gt;E35,2,0)+IF(M35&lt;E35,0)+IF(M35=E35,1)</f>
        <v>2</v>
      </c>
      <c r="N36" s="125">
        <f>IF(N35&gt;F35,2,0)+IF(N35&lt;F35,0)+IF(N35=F35,1)</f>
        <v>2</v>
      </c>
      <c r="O36" s="125">
        <f>IF(O35&gt;G35,2,0)+IF(O35&lt;G35,0)+IF(O35=G35,1)</f>
        <v>0</v>
      </c>
      <c r="P36" s="126">
        <f>IF(P35&gt;H35,2,0)+IF(P35&lt;H35,0)+IF(P35=H35,1)</f>
        <v>2</v>
      </c>
    </row>
    <row r="37" spans="2:16" ht="15.75" thickBot="1"/>
    <row r="38" spans="2:16" ht="30.75" thickBot="1">
      <c r="B38" s="366" t="s">
        <v>2</v>
      </c>
      <c r="C38" s="367"/>
      <c r="D38" s="367"/>
      <c r="E38" s="367"/>
      <c r="F38" s="367"/>
      <c r="G38" s="367"/>
      <c r="H38" s="368"/>
      <c r="I38" s="142"/>
      <c r="J38" s="366" t="s">
        <v>228</v>
      </c>
      <c r="K38" s="367"/>
      <c r="L38" s="367"/>
      <c r="M38" s="367"/>
      <c r="N38" s="367"/>
      <c r="O38" s="367"/>
      <c r="P38" s="368"/>
    </row>
    <row r="39" spans="2:16" ht="17.25">
      <c r="B39" s="369" t="s">
        <v>271</v>
      </c>
      <c r="C39" s="370"/>
      <c r="D39" s="371"/>
      <c r="E39" s="112">
        <v>102</v>
      </c>
      <c r="F39" s="113">
        <v>122</v>
      </c>
      <c r="G39" s="113">
        <v>122</v>
      </c>
      <c r="H39" s="114">
        <f t="shared" ref="H39:H44" si="8">SUM(E39:G39)</f>
        <v>346</v>
      </c>
      <c r="J39" s="369" t="s">
        <v>249</v>
      </c>
      <c r="K39" s="370"/>
      <c r="L39" s="371"/>
      <c r="M39" s="112">
        <v>130</v>
      </c>
      <c r="N39" s="113">
        <v>125</v>
      </c>
      <c r="O39" s="113">
        <v>104</v>
      </c>
      <c r="P39" s="114">
        <f t="shared" ref="P39:P44" si="9">SUM(M39:O39)</f>
        <v>359</v>
      </c>
    </row>
    <row r="40" spans="2:16" ht="17.25">
      <c r="B40" s="359" t="s">
        <v>70</v>
      </c>
      <c r="C40" s="360"/>
      <c r="D40" s="361"/>
      <c r="E40" s="115">
        <v>93</v>
      </c>
      <c r="F40" s="116">
        <v>121</v>
      </c>
      <c r="G40" s="116">
        <v>94</v>
      </c>
      <c r="H40" s="117">
        <f t="shared" si="8"/>
        <v>308</v>
      </c>
      <c r="J40" s="359" t="s">
        <v>324</v>
      </c>
      <c r="K40" s="360"/>
      <c r="L40" s="361"/>
      <c r="M40" s="115">
        <v>146</v>
      </c>
      <c r="N40" s="116">
        <v>109</v>
      </c>
      <c r="O40" s="116">
        <v>124</v>
      </c>
      <c r="P40" s="117">
        <f t="shared" si="9"/>
        <v>379</v>
      </c>
    </row>
    <row r="41" spans="2:16" ht="17.25">
      <c r="B41" s="359" t="s">
        <v>275</v>
      </c>
      <c r="C41" s="360"/>
      <c r="D41" s="361"/>
      <c r="E41" s="115">
        <v>122</v>
      </c>
      <c r="F41" s="116">
        <v>140</v>
      </c>
      <c r="G41" s="116">
        <v>110</v>
      </c>
      <c r="H41" s="117">
        <f t="shared" si="8"/>
        <v>372</v>
      </c>
      <c r="J41" s="359" t="s">
        <v>339</v>
      </c>
      <c r="K41" s="360"/>
      <c r="L41" s="361"/>
      <c r="M41" s="115">
        <v>100</v>
      </c>
      <c r="N41" s="116">
        <v>95</v>
      </c>
      <c r="O41" s="116">
        <v>104</v>
      </c>
      <c r="P41" s="117">
        <f t="shared" si="9"/>
        <v>299</v>
      </c>
    </row>
    <row r="42" spans="2:16" ht="17.25">
      <c r="B42" s="359" t="s">
        <v>273</v>
      </c>
      <c r="C42" s="360"/>
      <c r="D42" s="361"/>
      <c r="E42" s="115">
        <v>104</v>
      </c>
      <c r="F42" s="116">
        <v>108</v>
      </c>
      <c r="G42" s="116">
        <v>102</v>
      </c>
      <c r="H42" s="117">
        <f t="shared" si="8"/>
        <v>314</v>
      </c>
      <c r="J42" s="359" t="s">
        <v>337</v>
      </c>
      <c r="K42" s="360"/>
      <c r="L42" s="361"/>
      <c r="M42" s="115">
        <v>117</v>
      </c>
      <c r="N42" s="116">
        <v>99</v>
      </c>
      <c r="O42" s="116">
        <v>122</v>
      </c>
      <c r="P42" s="117">
        <f t="shared" si="9"/>
        <v>338</v>
      </c>
    </row>
    <row r="43" spans="2:16" ht="18" thickBot="1">
      <c r="B43" s="362" t="s">
        <v>272</v>
      </c>
      <c r="C43" s="363"/>
      <c r="D43" s="364"/>
      <c r="E43" s="118">
        <v>117</v>
      </c>
      <c r="F43" s="119">
        <v>107</v>
      </c>
      <c r="G43" s="119">
        <v>141</v>
      </c>
      <c r="H43" s="120">
        <f t="shared" si="8"/>
        <v>365</v>
      </c>
      <c r="J43" s="362" t="s">
        <v>248</v>
      </c>
      <c r="K43" s="363"/>
      <c r="L43" s="364"/>
      <c r="M43" s="118">
        <v>121</v>
      </c>
      <c r="N43" s="119">
        <v>99</v>
      </c>
      <c r="O43" s="119">
        <v>123</v>
      </c>
      <c r="P43" s="120">
        <f t="shared" si="9"/>
        <v>343</v>
      </c>
    </row>
    <row r="44" spans="2:16" ht="19.5" thickBot="1">
      <c r="B44" s="372" t="s">
        <v>43</v>
      </c>
      <c r="C44" s="373"/>
      <c r="D44" s="374"/>
      <c r="E44" s="121">
        <f>SUM(E39:E43)</f>
        <v>538</v>
      </c>
      <c r="F44" s="122">
        <f>SUM(F39:F43)</f>
        <v>598</v>
      </c>
      <c r="G44" s="122">
        <f>SUM(G39:G43)</f>
        <v>569</v>
      </c>
      <c r="H44" s="123">
        <f t="shared" si="8"/>
        <v>1705</v>
      </c>
      <c r="J44" s="372" t="s">
        <v>43</v>
      </c>
      <c r="K44" s="373"/>
      <c r="L44" s="374"/>
      <c r="M44" s="121">
        <f>SUM(M39:M43)</f>
        <v>614</v>
      </c>
      <c r="N44" s="122">
        <f>SUM(N39:N43)</f>
        <v>527</v>
      </c>
      <c r="O44" s="122">
        <f>SUM(O39:O43)</f>
        <v>577</v>
      </c>
      <c r="P44" s="123">
        <f t="shared" si="9"/>
        <v>1718</v>
      </c>
    </row>
    <row r="45" spans="2:16" ht="20.25" thickBot="1">
      <c r="B45" s="375" t="s">
        <v>42</v>
      </c>
      <c r="C45" s="376"/>
      <c r="D45" s="6">
        <f>SUM(E45:H45)</f>
        <v>2</v>
      </c>
      <c r="E45" s="124">
        <f>IF(E44&gt;M44,2,0)+IF(E44&lt;M44,0)+IF(E44=M44,1)</f>
        <v>0</v>
      </c>
      <c r="F45" s="125">
        <f>IF(F44&gt;N44,2,0)+IF(F44&lt;N44,0)+IF(F44=N44,1)</f>
        <v>2</v>
      </c>
      <c r="G45" s="125">
        <f>IF(G44&gt;O44,2,0)+IF(G44&lt;O44,0)+IF(G44=O44,1)</f>
        <v>0</v>
      </c>
      <c r="H45" s="126">
        <f>IF(H44&gt;P44,2,0)+IF(H44&lt;P44,0)+IF(H44=P44,1)</f>
        <v>0</v>
      </c>
      <c r="J45" s="375" t="s">
        <v>42</v>
      </c>
      <c r="K45" s="376"/>
      <c r="L45" s="6">
        <f>SUM(M45:P45)</f>
        <v>6</v>
      </c>
      <c r="M45" s="124">
        <f>IF(M44&gt;E44,2,0)+IF(M44&lt;E44,0)+IF(M44=E44,1)</f>
        <v>2</v>
      </c>
      <c r="N45" s="125">
        <f>IF(N44&gt;F44,2,0)+IF(N44&lt;F44,0)+IF(N44=F44,1)</f>
        <v>0</v>
      </c>
      <c r="O45" s="125">
        <f>IF(O44&gt;G44,2,0)+IF(O44&lt;G44,0)+IF(O44=G44,1)</f>
        <v>2</v>
      </c>
      <c r="P45" s="126">
        <f>IF(P44&gt;H44,2,0)+IF(P44&lt;H44,0)+IF(P44=H44,1)</f>
        <v>2</v>
      </c>
    </row>
    <row r="46" spans="2:16" ht="15.75" thickBot="1"/>
    <row r="47" spans="2:16" ht="30.75" thickBot="1">
      <c r="B47" s="377" t="s">
        <v>1</v>
      </c>
      <c r="C47" s="378"/>
      <c r="D47" s="378"/>
      <c r="E47" s="378"/>
      <c r="F47" s="378"/>
      <c r="G47" s="378"/>
      <c r="H47" s="379"/>
      <c r="I47" s="142"/>
      <c r="J47" s="377" t="s">
        <v>169</v>
      </c>
      <c r="K47" s="378"/>
      <c r="L47" s="378"/>
      <c r="M47" s="378"/>
      <c r="N47" s="378"/>
      <c r="O47" s="378"/>
      <c r="P47" s="379"/>
    </row>
    <row r="48" spans="2:16" ht="17.25">
      <c r="B48" s="369" t="s">
        <v>220</v>
      </c>
      <c r="C48" s="370"/>
      <c r="D48" s="371"/>
      <c r="E48" s="112">
        <v>83</v>
      </c>
      <c r="F48" s="113">
        <v>123</v>
      </c>
      <c r="G48" s="113">
        <v>94</v>
      </c>
      <c r="H48" s="114">
        <f t="shared" ref="H48:H53" si="10">SUM(E48:G48)</f>
        <v>300</v>
      </c>
      <c r="J48" s="369" t="s">
        <v>279</v>
      </c>
      <c r="K48" s="370"/>
      <c r="L48" s="371"/>
      <c r="M48" s="112">
        <v>103</v>
      </c>
      <c r="N48" s="113">
        <v>127</v>
      </c>
      <c r="O48" s="113">
        <v>115</v>
      </c>
      <c r="P48" s="114">
        <f t="shared" ref="P48:P53" si="11">SUM(M48:O48)</f>
        <v>345</v>
      </c>
    </row>
    <row r="49" spans="2:16" ht="17.25">
      <c r="B49" s="359" t="s">
        <v>379</v>
      </c>
      <c r="C49" s="360"/>
      <c r="D49" s="361"/>
      <c r="E49" s="115">
        <v>112</v>
      </c>
      <c r="F49" s="116">
        <v>107</v>
      </c>
      <c r="G49" s="116">
        <v>108</v>
      </c>
      <c r="H49" s="117">
        <f t="shared" si="10"/>
        <v>327</v>
      </c>
      <c r="J49" s="359" t="s">
        <v>362</v>
      </c>
      <c r="K49" s="360"/>
      <c r="L49" s="361"/>
      <c r="M49" s="115">
        <v>121</v>
      </c>
      <c r="N49" s="116">
        <v>111</v>
      </c>
      <c r="O49" s="116">
        <v>117</v>
      </c>
      <c r="P49" s="117">
        <f t="shared" si="11"/>
        <v>349</v>
      </c>
    </row>
    <row r="50" spans="2:16" ht="17.25">
      <c r="B50" s="359" t="s">
        <v>257</v>
      </c>
      <c r="C50" s="360"/>
      <c r="D50" s="361"/>
      <c r="E50" s="115">
        <v>129</v>
      </c>
      <c r="F50" s="116">
        <v>100</v>
      </c>
      <c r="G50" s="116">
        <v>100</v>
      </c>
      <c r="H50" s="117">
        <f t="shared" si="10"/>
        <v>329</v>
      </c>
      <c r="J50" s="359" t="s">
        <v>280</v>
      </c>
      <c r="K50" s="360"/>
      <c r="L50" s="361"/>
      <c r="M50" s="115">
        <v>100</v>
      </c>
      <c r="N50" s="116">
        <v>104</v>
      </c>
      <c r="O50" s="116">
        <v>116</v>
      </c>
      <c r="P50" s="117">
        <f t="shared" si="11"/>
        <v>320</v>
      </c>
    </row>
    <row r="51" spans="2:16" ht="17.25">
      <c r="B51" s="359" t="s">
        <v>256</v>
      </c>
      <c r="C51" s="360"/>
      <c r="D51" s="361"/>
      <c r="E51" s="115">
        <v>118</v>
      </c>
      <c r="F51" s="116">
        <v>98</v>
      </c>
      <c r="G51" s="116">
        <v>145</v>
      </c>
      <c r="H51" s="117">
        <f t="shared" si="10"/>
        <v>361</v>
      </c>
      <c r="J51" s="359" t="s">
        <v>86</v>
      </c>
      <c r="K51" s="360"/>
      <c r="L51" s="361"/>
      <c r="M51" s="115">
        <v>138</v>
      </c>
      <c r="N51" s="116">
        <v>92</v>
      </c>
      <c r="O51" s="116">
        <v>126</v>
      </c>
      <c r="P51" s="117">
        <f t="shared" si="11"/>
        <v>356</v>
      </c>
    </row>
    <row r="52" spans="2:16" ht="18" thickBot="1">
      <c r="B52" s="362" t="s">
        <v>260</v>
      </c>
      <c r="C52" s="363"/>
      <c r="D52" s="364"/>
      <c r="E52" s="118">
        <v>104</v>
      </c>
      <c r="F52" s="119">
        <v>122</v>
      </c>
      <c r="G52" s="119">
        <v>126</v>
      </c>
      <c r="H52" s="120">
        <f t="shared" si="10"/>
        <v>352</v>
      </c>
      <c r="J52" s="362" t="s">
        <v>276</v>
      </c>
      <c r="K52" s="363"/>
      <c r="L52" s="364"/>
      <c r="M52" s="118">
        <v>110</v>
      </c>
      <c r="N52" s="119">
        <v>119</v>
      </c>
      <c r="O52" s="119">
        <v>98</v>
      </c>
      <c r="P52" s="120">
        <f t="shared" si="11"/>
        <v>327</v>
      </c>
    </row>
    <row r="53" spans="2:16" ht="19.5" thickBot="1">
      <c r="B53" s="372" t="s">
        <v>43</v>
      </c>
      <c r="C53" s="373"/>
      <c r="D53" s="374"/>
      <c r="E53" s="121">
        <f>SUM(E48:E52)</f>
        <v>546</v>
      </c>
      <c r="F53" s="122">
        <f>SUM(F48:F52)</f>
        <v>550</v>
      </c>
      <c r="G53" s="122">
        <f>SUM(G48:G52)</f>
        <v>573</v>
      </c>
      <c r="H53" s="123">
        <f t="shared" si="10"/>
        <v>1669</v>
      </c>
      <c r="J53" s="372" t="s">
        <v>43</v>
      </c>
      <c r="K53" s="373"/>
      <c r="L53" s="374"/>
      <c r="M53" s="121">
        <f>SUM(M48:M52)</f>
        <v>572</v>
      </c>
      <c r="N53" s="122">
        <f>SUM(N48:N52)</f>
        <v>553</v>
      </c>
      <c r="O53" s="122">
        <f>SUM(O48:O52)</f>
        <v>572</v>
      </c>
      <c r="P53" s="123">
        <f t="shared" si="11"/>
        <v>1697</v>
      </c>
    </row>
    <row r="54" spans="2:16" ht="20.25" thickBot="1">
      <c r="B54" s="375" t="s">
        <v>42</v>
      </c>
      <c r="C54" s="376"/>
      <c r="D54" s="6">
        <f>SUM(E54:H54)</f>
        <v>2</v>
      </c>
      <c r="E54" s="124">
        <f>IF(E53&gt;M53,2,0)+IF(E53&lt;M53,0)+IF(E53=M53,1)</f>
        <v>0</v>
      </c>
      <c r="F54" s="125">
        <f>IF(F53&gt;N53,2,0)+IF(F53&lt;N53,0)+IF(F53=N53,1)</f>
        <v>0</v>
      </c>
      <c r="G54" s="125">
        <f>IF(G53&gt;O53,2,0)+IF(G53&lt;O53,0)+IF(G53=O53,1)</f>
        <v>2</v>
      </c>
      <c r="H54" s="126">
        <f>IF(H53&gt;P53,2,0)+IF(H53&lt;P53,0)+IF(H53=P53,1)</f>
        <v>0</v>
      </c>
      <c r="J54" s="375" t="s">
        <v>42</v>
      </c>
      <c r="K54" s="376"/>
      <c r="L54" s="6">
        <f>SUM(M54:P54)</f>
        <v>6</v>
      </c>
      <c r="M54" s="124">
        <f>IF(M53&gt;E53,2,0)+IF(M53&lt;E53,0)+IF(M53=E53,1)</f>
        <v>2</v>
      </c>
      <c r="N54" s="125">
        <f>IF(N53&gt;F53,2,0)+IF(N53&lt;F53,0)+IF(N53=F53,1)</f>
        <v>2</v>
      </c>
      <c r="O54" s="125">
        <f>IF(O53&gt;G53,2,0)+IF(O53&lt;G53,0)+IF(O53=G53,1)</f>
        <v>0</v>
      </c>
      <c r="P54" s="126">
        <f>IF(P53&gt;H53,2,0)+IF(P53&lt;H53,0)+IF(P53=H53,1)</f>
        <v>2</v>
      </c>
    </row>
    <row r="55" spans="2:16" ht="15.75" thickBot="1"/>
    <row r="56" spans="2:16" ht="21.75" thickTop="1" thickBot="1">
      <c r="B56" s="383" t="s">
        <v>222</v>
      </c>
      <c r="C56" s="384"/>
      <c r="D56" s="384"/>
      <c r="E56" s="384"/>
      <c r="F56" s="384"/>
      <c r="G56" s="384"/>
      <c r="H56" s="385"/>
      <c r="J56" s="383" t="s">
        <v>223</v>
      </c>
      <c r="K56" s="384"/>
      <c r="L56" s="384"/>
      <c r="M56" s="384"/>
      <c r="N56" s="384"/>
      <c r="O56" s="384"/>
      <c r="P56" s="385"/>
    </row>
    <row r="57" spans="2:16" ht="17.25" thickTop="1">
      <c r="B57" s="386" t="s">
        <v>169</v>
      </c>
      <c r="C57" s="387"/>
      <c r="D57" s="387"/>
      <c r="E57" s="11" t="s">
        <v>172</v>
      </c>
      <c r="F57" s="387" t="s">
        <v>95</v>
      </c>
      <c r="G57" s="387"/>
      <c r="H57" s="388"/>
      <c r="I57" s="143"/>
      <c r="J57" s="386" t="s">
        <v>175</v>
      </c>
      <c r="K57" s="387"/>
      <c r="L57" s="387"/>
      <c r="M57" s="11" t="s">
        <v>172</v>
      </c>
      <c r="N57" s="387" t="s">
        <v>169</v>
      </c>
      <c r="O57" s="387"/>
      <c r="P57" s="388"/>
    </row>
    <row r="58" spans="2:16" ht="16.5">
      <c r="B58" s="380" t="s">
        <v>176</v>
      </c>
      <c r="C58" s="381"/>
      <c r="D58" s="381"/>
      <c r="E58" s="11" t="s">
        <v>172</v>
      </c>
      <c r="F58" s="381" t="s">
        <v>96</v>
      </c>
      <c r="G58" s="381"/>
      <c r="H58" s="382"/>
      <c r="I58" s="143"/>
      <c r="J58" s="380" t="s">
        <v>96</v>
      </c>
      <c r="K58" s="381"/>
      <c r="L58" s="381"/>
      <c r="M58" s="11" t="s">
        <v>172</v>
      </c>
      <c r="N58" s="381" t="s">
        <v>97</v>
      </c>
      <c r="O58" s="381"/>
      <c r="P58" s="382"/>
    </row>
    <row r="59" spans="2:16" ht="16.5">
      <c r="B59" s="380" t="s">
        <v>175</v>
      </c>
      <c r="C59" s="381"/>
      <c r="D59" s="381"/>
      <c r="E59" s="11" t="s">
        <v>172</v>
      </c>
      <c r="F59" s="381" t="s">
        <v>163</v>
      </c>
      <c r="G59" s="381"/>
      <c r="H59" s="382"/>
      <c r="I59" s="143"/>
      <c r="J59" s="380" t="s">
        <v>95</v>
      </c>
      <c r="K59" s="381"/>
      <c r="L59" s="381"/>
      <c r="M59" s="11" t="s">
        <v>172</v>
      </c>
      <c r="N59" s="381" t="s">
        <v>2</v>
      </c>
      <c r="O59" s="381"/>
      <c r="P59" s="382"/>
    </row>
    <row r="60" spans="2:16" ht="16.5">
      <c r="B60" s="380" t="s">
        <v>97</v>
      </c>
      <c r="C60" s="381"/>
      <c r="D60" s="381"/>
      <c r="E60" s="11" t="s">
        <v>172</v>
      </c>
      <c r="F60" s="381" t="s">
        <v>155</v>
      </c>
      <c r="G60" s="381"/>
      <c r="H60" s="382"/>
      <c r="I60" s="143"/>
      <c r="J60" s="380" t="s">
        <v>176</v>
      </c>
      <c r="K60" s="381"/>
      <c r="L60" s="381"/>
      <c r="M60" s="11" t="s">
        <v>172</v>
      </c>
      <c r="N60" s="381" t="s">
        <v>1</v>
      </c>
      <c r="O60" s="381"/>
      <c r="P60" s="382"/>
    </row>
    <row r="61" spans="2:16" ht="16.5">
      <c r="B61" s="380" t="s">
        <v>2</v>
      </c>
      <c r="C61" s="381"/>
      <c r="D61" s="381"/>
      <c r="E61" s="11" t="s">
        <v>172</v>
      </c>
      <c r="F61" s="381" t="s">
        <v>142</v>
      </c>
      <c r="G61" s="381"/>
      <c r="H61" s="382"/>
      <c r="I61" s="143"/>
      <c r="J61" s="380" t="s">
        <v>163</v>
      </c>
      <c r="K61" s="381"/>
      <c r="L61" s="381"/>
      <c r="M61" s="11" t="s">
        <v>172</v>
      </c>
      <c r="N61" s="381" t="s">
        <v>228</v>
      </c>
      <c r="O61" s="381"/>
      <c r="P61" s="382"/>
    </row>
    <row r="62" spans="2:16" ht="17.25" thickBot="1">
      <c r="B62" s="389" t="s">
        <v>228</v>
      </c>
      <c r="C62" s="390"/>
      <c r="D62" s="390"/>
      <c r="E62" s="144" t="s">
        <v>172</v>
      </c>
      <c r="F62" s="390" t="s">
        <v>1</v>
      </c>
      <c r="G62" s="390"/>
      <c r="H62" s="391"/>
      <c r="I62" s="143"/>
      <c r="J62" s="389" t="s">
        <v>155</v>
      </c>
      <c r="K62" s="390"/>
      <c r="L62" s="390"/>
      <c r="M62" s="144" t="s">
        <v>172</v>
      </c>
      <c r="N62" s="390" t="s">
        <v>142</v>
      </c>
      <c r="O62" s="390"/>
      <c r="P62" s="391"/>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290" priority="14" operator="greaterThanOrEqual">
      <formula>150</formula>
    </cfRule>
  </conditionalFormatting>
  <conditionalFormatting sqref="E12:G16">
    <cfRule type="cellIs" dxfId="289" priority="17" operator="greaterThanOrEqual">
      <formula>150</formula>
    </cfRule>
  </conditionalFormatting>
  <conditionalFormatting sqref="E21:G25">
    <cfRule type="cellIs" dxfId="288" priority="8" operator="greaterThanOrEqual">
      <formula>150</formula>
    </cfRule>
  </conditionalFormatting>
  <conditionalFormatting sqref="E30:G34">
    <cfRule type="cellIs" dxfId="287" priority="11" operator="greaterThanOrEqual">
      <formula>150</formula>
    </cfRule>
  </conditionalFormatting>
  <conditionalFormatting sqref="E39:G43">
    <cfRule type="cellIs" dxfId="286" priority="2" operator="greaterThanOrEqual">
      <formula>150</formula>
    </cfRule>
  </conditionalFormatting>
  <conditionalFormatting sqref="E48:G52">
    <cfRule type="cellIs" dxfId="285" priority="5" operator="greaterThanOrEqual">
      <formula>150</formula>
    </cfRule>
  </conditionalFormatting>
  <conditionalFormatting sqref="H3:H7 P3:P7">
    <cfRule type="cellIs" dxfId="284" priority="15" operator="greaterThanOrEqual">
      <formula>400</formula>
    </cfRule>
  </conditionalFormatting>
  <conditionalFormatting sqref="H12:H16 P12:P16">
    <cfRule type="cellIs" dxfId="283" priority="18" operator="greaterThanOrEqual">
      <formula>400</formula>
    </cfRule>
  </conditionalFormatting>
  <conditionalFormatting sqref="H21:H25 P21:P25">
    <cfRule type="cellIs" dxfId="282" priority="9" operator="greaterThanOrEqual">
      <formula>400</formula>
    </cfRule>
  </conditionalFormatting>
  <conditionalFormatting sqref="H30:H34 P30:P34">
    <cfRule type="cellIs" dxfId="281" priority="12" operator="greaterThanOrEqual">
      <formula>400</formula>
    </cfRule>
  </conditionalFormatting>
  <conditionalFormatting sqref="H39:H43 P39:P43">
    <cfRule type="cellIs" dxfId="280" priority="3" operator="greaterThanOrEqual">
      <formula>400</formula>
    </cfRule>
  </conditionalFormatting>
  <conditionalFormatting sqref="H48:H52 P48:P52">
    <cfRule type="cellIs" dxfId="279" priority="6" operator="greaterThanOrEqual">
      <formula>400</formula>
    </cfRule>
  </conditionalFormatting>
  <conditionalFormatting sqref="M3:O7">
    <cfRule type="cellIs" dxfId="278" priority="13" operator="greaterThanOrEqual">
      <formula>150</formula>
    </cfRule>
  </conditionalFormatting>
  <conditionalFormatting sqref="M12:O16">
    <cfRule type="cellIs" dxfId="277" priority="16" operator="greaterThanOrEqual">
      <formula>150</formula>
    </cfRule>
  </conditionalFormatting>
  <conditionalFormatting sqref="M21:O25">
    <cfRule type="cellIs" dxfId="276" priority="7" operator="greaterThanOrEqual">
      <formula>150</formula>
    </cfRule>
  </conditionalFormatting>
  <conditionalFormatting sqref="M30:O34">
    <cfRule type="cellIs" dxfId="275" priority="10" operator="greaterThanOrEqual">
      <formula>150</formula>
    </cfRule>
  </conditionalFormatting>
  <conditionalFormatting sqref="M39:O43">
    <cfRule type="cellIs" dxfId="274" priority="1" operator="greaterThanOrEqual">
      <formula>150</formula>
    </cfRule>
  </conditionalFormatting>
  <conditionalFormatting sqref="M48:O52">
    <cfRule type="cellIs" dxfId="273" priority="4" operator="greaterThanOrEqual">
      <formula>150</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6C415-189E-49AC-8A49-5ABB482474D5}">
  <dimension ref="A1:Q63"/>
  <sheetViews>
    <sheetView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5" t="s">
        <v>366</v>
      </c>
      <c r="B1" s="365"/>
      <c r="C1" s="365"/>
      <c r="D1" s="365"/>
      <c r="E1" s="365"/>
      <c r="F1" s="365"/>
      <c r="G1" s="365"/>
      <c r="H1" s="365"/>
      <c r="I1" s="365"/>
      <c r="J1" s="365"/>
      <c r="K1" s="365"/>
      <c r="L1" s="365"/>
      <c r="M1" s="365"/>
      <c r="N1" s="365"/>
      <c r="O1" s="365"/>
      <c r="P1" s="365"/>
      <c r="Q1" s="365"/>
    </row>
    <row r="2" spans="1:17" ht="30.75" thickBot="1">
      <c r="B2" s="366" t="s">
        <v>96</v>
      </c>
      <c r="C2" s="367"/>
      <c r="D2" s="367"/>
      <c r="E2" s="367"/>
      <c r="F2" s="367"/>
      <c r="G2" s="367"/>
      <c r="H2" s="368"/>
      <c r="I2" s="142"/>
      <c r="J2" s="366" t="s">
        <v>169</v>
      </c>
      <c r="K2" s="367"/>
      <c r="L2" s="367"/>
      <c r="M2" s="367"/>
      <c r="N2" s="367"/>
      <c r="O2" s="367"/>
      <c r="P2" s="368"/>
    </row>
    <row r="3" spans="1:17" ht="17.25">
      <c r="B3" s="369" t="s">
        <v>262</v>
      </c>
      <c r="C3" s="370"/>
      <c r="D3" s="371"/>
      <c r="E3" s="112">
        <v>110</v>
      </c>
      <c r="F3" s="113">
        <v>132</v>
      </c>
      <c r="G3" s="113">
        <v>126</v>
      </c>
      <c r="H3" s="114">
        <f t="shared" ref="H3:H8" si="0">SUM(E3:G3)</f>
        <v>368</v>
      </c>
      <c r="J3" s="369" t="s">
        <v>277</v>
      </c>
      <c r="K3" s="370"/>
      <c r="L3" s="371"/>
      <c r="M3" s="112">
        <v>114</v>
      </c>
      <c r="N3" s="113">
        <v>112</v>
      </c>
      <c r="O3" s="113">
        <v>124</v>
      </c>
      <c r="P3" s="114">
        <f t="shared" ref="P3:P8" si="1">SUM(M3:O3)</f>
        <v>350</v>
      </c>
    </row>
    <row r="4" spans="1:17" ht="17.25">
      <c r="B4" s="359" t="s">
        <v>154</v>
      </c>
      <c r="C4" s="360"/>
      <c r="D4" s="361"/>
      <c r="E4" s="115">
        <v>83</v>
      </c>
      <c r="F4" s="116">
        <v>111</v>
      </c>
      <c r="G4" s="116">
        <v>101</v>
      </c>
      <c r="H4" s="117">
        <f t="shared" si="0"/>
        <v>295</v>
      </c>
      <c r="J4" s="359" t="s">
        <v>279</v>
      </c>
      <c r="K4" s="360"/>
      <c r="L4" s="361"/>
      <c r="M4" s="115">
        <v>97</v>
      </c>
      <c r="N4" s="116">
        <v>99</v>
      </c>
      <c r="O4" s="116">
        <v>110</v>
      </c>
      <c r="P4" s="117">
        <f t="shared" si="1"/>
        <v>306</v>
      </c>
    </row>
    <row r="5" spans="1:17" ht="17.25">
      <c r="B5" s="359" t="s">
        <v>263</v>
      </c>
      <c r="C5" s="360"/>
      <c r="D5" s="361"/>
      <c r="E5" s="115">
        <v>101</v>
      </c>
      <c r="F5" s="116">
        <v>108</v>
      </c>
      <c r="G5" s="116">
        <v>116</v>
      </c>
      <c r="H5" s="117">
        <f t="shared" si="0"/>
        <v>325</v>
      </c>
      <c r="J5" s="359" t="s">
        <v>339</v>
      </c>
      <c r="K5" s="360"/>
      <c r="L5" s="361"/>
      <c r="M5" s="115">
        <v>82</v>
      </c>
      <c r="N5" s="116">
        <v>87</v>
      </c>
      <c r="O5" s="116">
        <v>102</v>
      </c>
      <c r="P5" s="117">
        <f t="shared" si="1"/>
        <v>271</v>
      </c>
    </row>
    <row r="6" spans="1:17" ht="17.25">
      <c r="B6" s="359" t="s">
        <v>265</v>
      </c>
      <c r="C6" s="360"/>
      <c r="D6" s="361"/>
      <c r="E6" s="115">
        <v>126</v>
      </c>
      <c r="F6" s="116">
        <v>103</v>
      </c>
      <c r="G6" s="116">
        <v>104</v>
      </c>
      <c r="H6" s="117">
        <f t="shared" si="0"/>
        <v>333</v>
      </c>
      <c r="J6" s="359" t="s">
        <v>280</v>
      </c>
      <c r="K6" s="360"/>
      <c r="L6" s="361"/>
      <c r="M6" s="115">
        <v>114</v>
      </c>
      <c r="N6" s="116">
        <v>115</v>
      </c>
      <c r="O6" s="116">
        <v>101</v>
      </c>
      <c r="P6" s="117">
        <f t="shared" si="1"/>
        <v>330</v>
      </c>
    </row>
    <row r="7" spans="1:17" ht="18" thickBot="1">
      <c r="B7" s="362" t="s">
        <v>264</v>
      </c>
      <c r="C7" s="363"/>
      <c r="D7" s="364"/>
      <c r="E7" s="118">
        <v>107</v>
      </c>
      <c r="F7" s="119">
        <v>129</v>
      </c>
      <c r="G7" s="119">
        <v>114</v>
      </c>
      <c r="H7" s="120">
        <f t="shared" si="0"/>
        <v>350</v>
      </c>
      <c r="J7" s="362" t="s">
        <v>276</v>
      </c>
      <c r="K7" s="363"/>
      <c r="L7" s="364"/>
      <c r="M7" s="118">
        <v>128</v>
      </c>
      <c r="N7" s="119">
        <v>95</v>
      </c>
      <c r="O7" s="119">
        <v>94</v>
      </c>
      <c r="P7" s="120">
        <f t="shared" si="1"/>
        <v>317</v>
      </c>
    </row>
    <row r="8" spans="1:17" ht="19.5" thickBot="1">
      <c r="B8" s="372" t="s">
        <v>43</v>
      </c>
      <c r="C8" s="373"/>
      <c r="D8" s="374"/>
      <c r="E8" s="121">
        <f>SUM(E3:E7)</f>
        <v>527</v>
      </c>
      <c r="F8" s="122">
        <f>SUM(F3:F7)</f>
        <v>583</v>
      </c>
      <c r="G8" s="122">
        <f>SUM(G3:G7)</f>
        <v>561</v>
      </c>
      <c r="H8" s="123">
        <f t="shared" si="0"/>
        <v>1671</v>
      </c>
      <c r="J8" s="372" t="s">
        <v>43</v>
      </c>
      <c r="K8" s="373"/>
      <c r="L8" s="374"/>
      <c r="M8" s="121">
        <f>SUM(M3:M7)</f>
        <v>535</v>
      </c>
      <c r="N8" s="122">
        <f>SUM(N3:N7)</f>
        <v>508</v>
      </c>
      <c r="O8" s="122">
        <f>SUM(O3:O7)</f>
        <v>531</v>
      </c>
      <c r="P8" s="123">
        <f t="shared" si="1"/>
        <v>1574</v>
      </c>
    </row>
    <row r="9" spans="1:17" ht="20.25" thickBot="1">
      <c r="B9" s="375" t="s">
        <v>42</v>
      </c>
      <c r="C9" s="376"/>
      <c r="D9" s="6">
        <f>SUM(E9:H9)</f>
        <v>6</v>
      </c>
      <c r="E9" s="124">
        <f>IF(E8&gt;M8,2,0)+IF(E8&lt;M8,0)+IF(E8=M8,1)</f>
        <v>0</v>
      </c>
      <c r="F9" s="125">
        <f>IF(F8&gt;N8,2,0)+IF(F8&lt;N8,0)+IF(F8=N8,1)</f>
        <v>2</v>
      </c>
      <c r="G9" s="125">
        <f>IF(G8&gt;O8,2,0)+IF(G8&lt;O8,0)+IF(G8=O8,1)</f>
        <v>2</v>
      </c>
      <c r="H9" s="126">
        <f>IF(H8&gt;P8,2,0)+IF(H8&lt;P8,0)+IF(H8=P8,1)</f>
        <v>2</v>
      </c>
      <c r="J9" s="375" t="s">
        <v>42</v>
      </c>
      <c r="K9" s="376"/>
      <c r="L9" s="6">
        <f>SUM(M9:P9)</f>
        <v>2</v>
      </c>
      <c r="M9" s="124">
        <f>IF(M8&gt;E8,2,0)+IF(M8&lt;E8,0)+IF(M8=E8,1)</f>
        <v>2</v>
      </c>
      <c r="N9" s="125">
        <f>IF(N8&gt;F8,2,0)+IF(N8&lt;F8,0)+IF(N8=F8,1)</f>
        <v>0</v>
      </c>
      <c r="O9" s="125">
        <f>IF(O8&gt;G8,2,0)+IF(O8&lt;G8,0)+IF(O8=G8,1)</f>
        <v>0</v>
      </c>
      <c r="P9" s="126">
        <f>IF(P8&gt;H8,2,0)+IF(P8&lt;H8,0)+IF(P8=H8,1)</f>
        <v>0</v>
      </c>
    </row>
    <row r="10" spans="1:17" ht="15.75" thickBot="1"/>
    <row r="11" spans="1:17" ht="30.75" thickBot="1">
      <c r="B11" s="377" t="s">
        <v>95</v>
      </c>
      <c r="C11" s="378"/>
      <c r="D11" s="378"/>
      <c r="E11" s="378"/>
      <c r="F11" s="378"/>
      <c r="G11" s="378"/>
      <c r="H11" s="379"/>
      <c r="I11" s="142"/>
      <c r="J11" s="377" t="s">
        <v>175</v>
      </c>
      <c r="K11" s="378"/>
      <c r="L11" s="378"/>
      <c r="M11" s="378"/>
      <c r="N11" s="378"/>
      <c r="O11" s="378"/>
      <c r="P11" s="379"/>
    </row>
    <row r="12" spans="1:17" ht="17.25">
      <c r="B12" s="369" t="s">
        <v>229</v>
      </c>
      <c r="C12" s="370"/>
      <c r="D12" s="371"/>
      <c r="E12" s="112">
        <v>114</v>
      </c>
      <c r="F12" s="113">
        <v>102</v>
      </c>
      <c r="G12" s="113">
        <v>120</v>
      </c>
      <c r="H12" s="114">
        <f t="shared" ref="H12:H17" si="2">SUM(E12:G12)</f>
        <v>336</v>
      </c>
      <c r="J12" s="369" t="s">
        <v>171</v>
      </c>
      <c r="K12" s="370"/>
      <c r="L12" s="371"/>
      <c r="M12" s="112">
        <v>113</v>
      </c>
      <c r="N12" s="113">
        <v>106</v>
      </c>
      <c r="O12" s="113">
        <v>111</v>
      </c>
      <c r="P12" s="114">
        <f t="shared" ref="P12:P17" si="3">SUM(M12:O12)</f>
        <v>330</v>
      </c>
    </row>
    <row r="13" spans="1:17" ht="17.25">
      <c r="B13" s="359" t="s">
        <v>158</v>
      </c>
      <c r="C13" s="360"/>
      <c r="D13" s="361"/>
      <c r="E13" s="115">
        <v>116</v>
      </c>
      <c r="F13" s="116">
        <v>108</v>
      </c>
      <c r="G13" s="116">
        <v>103</v>
      </c>
      <c r="H13" s="117">
        <f t="shared" si="2"/>
        <v>327</v>
      </c>
      <c r="J13" s="359" t="s">
        <v>342</v>
      </c>
      <c r="K13" s="360"/>
      <c r="L13" s="361"/>
      <c r="M13" s="115">
        <v>133</v>
      </c>
      <c r="N13" s="116">
        <v>126</v>
      </c>
      <c r="O13" s="116">
        <v>122</v>
      </c>
      <c r="P13" s="117">
        <f t="shared" si="3"/>
        <v>381</v>
      </c>
    </row>
    <row r="14" spans="1:17" ht="17.25">
      <c r="B14" s="359" t="s">
        <v>157</v>
      </c>
      <c r="C14" s="360"/>
      <c r="D14" s="361"/>
      <c r="E14" s="115">
        <v>109</v>
      </c>
      <c r="F14" s="116">
        <v>126</v>
      </c>
      <c r="G14" s="116">
        <v>106</v>
      </c>
      <c r="H14" s="117">
        <f t="shared" si="2"/>
        <v>341</v>
      </c>
      <c r="J14" s="359" t="s">
        <v>165</v>
      </c>
      <c r="K14" s="360"/>
      <c r="L14" s="361"/>
      <c r="M14" s="115">
        <v>118</v>
      </c>
      <c r="N14" s="116">
        <v>154</v>
      </c>
      <c r="O14" s="116">
        <v>117</v>
      </c>
      <c r="P14" s="117">
        <f t="shared" si="3"/>
        <v>389</v>
      </c>
    </row>
    <row r="15" spans="1:17" ht="17.25">
      <c r="B15" s="359" t="s">
        <v>168</v>
      </c>
      <c r="C15" s="360"/>
      <c r="D15" s="361"/>
      <c r="E15" s="115">
        <v>101</v>
      </c>
      <c r="F15" s="116">
        <v>109</v>
      </c>
      <c r="G15" s="116">
        <v>112</v>
      </c>
      <c r="H15" s="117">
        <f t="shared" si="2"/>
        <v>322</v>
      </c>
      <c r="J15" s="359" t="s">
        <v>80</v>
      </c>
      <c r="K15" s="360"/>
      <c r="L15" s="361"/>
      <c r="M15" s="115">
        <v>119</v>
      </c>
      <c r="N15" s="116">
        <v>128</v>
      </c>
      <c r="O15" s="116">
        <v>139</v>
      </c>
      <c r="P15" s="117">
        <f t="shared" si="3"/>
        <v>386</v>
      </c>
    </row>
    <row r="16" spans="1:17" ht="18" thickBot="1">
      <c r="B16" s="362" t="s">
        <v>64</v>
      </c>
      <c r="C16" s="363"/>
      <c r="D16" s="364"/>
      <c r="E16" s="118">
        <v>129</v>
      </c>
      <c r="F16" s="119">
        <v>121</v>
      </c>
      <c r="G16" s="119">
        <v>96</v>
      </c>
      <c r="H16" s="120">
        <f t="shared" si="2"/>
        <v>346</v>
      </c>
      <c r="J16" s="362" t="s">
        <v>166</v>
      </c>
      <c r="K16" s="363"/>
      <c r="L16" s="364"/>
      <c r="M16" s="118">
        <v>121</v>
      </c>
      <c r="N16" s="119">
        <v>125</v>
      </c>
      <c r="O16" s="119">
        <v>98</v>
      </c>
      <c r="P16" s="120">
        <f t="shared" si="3"/>
        <v>344</v>
      </c>
    </row>
    <row r="17" spans="2:16" ht="19.5" thickBot="1">
      <c r="B17" s="372" t="s">
        <v>43</v>
      </c>
      <c r="C17" s="373"/>
      <c r="D17" s="374"/>
      <c r="E17" s="121">
        <f>SUM(E12:E16)</f>
        <v>569</v>
      </c>
      <c r="F17" s="122">
        <f>SUM(F12:F16)</f>
        <v>566</v>
      </c>
      <c r="G17" s="122">
        <f>SUM(G12:G16)</f>
        <v>537</v>
      </c>
      <c r="H17" s="123">
        <f t="shared" si="2"/>
        <v>1672</v>
      </c>
      <c r="J17" s="372" t="s">
        <v>43</v>
      </c>
      <c r="K17" s="373"/>
      <c r="L17" s="374"/>
      <c r="M17" s="121">
        <f>SUM(M12:M16)</f>
        <v>604</v>
      </c>
      <c r="N17" s="122">
        <f>SUM(N12:N16)</f>
        <v>639</v>
      </c>
      <c r="O17" s="122">
        <f>SUM(O12:O16)</f>
        <v>587</v>
      </c>
      <c r="P17" s="123">
        <f t="shared" si="3"/>
        <v>1830</v>
      </c>
    </row>
    <row r="18" spans="2:16" ht="20.25" thickBot="1">
      <c r="B18" s="375" t="s">
        <v>42</v>
      </c>
      <c r="C18" s="376"/>
      <c r="D18" s="6">
        <f>SUM(E18:H18)</f>
        <v>0</v>
      </c>
      <c r="E18" s="124">
        <f>IF(E17&gt;M17,2,0)+IF(E17&lt;M17,0)+IF(E17=M17,1)</f>
        <v>0</v>
      </c>
      <c r="F18" s="125">
        <f>IF(F17&gt;N17,2,0)+IF(F17&lt;N17,0)+IF(F17=N17,1)</f>
        <v>0</v>
      </c>
      <c r="G18" s="125">
        <f>IF(G17&gt;O17,2,0)+IF(G17&lt;O17,0)+IF(G17=O17,1)</f>
        <v>0</v>
      </c>
      <c r="H18" s="126">
        <f>IF(H17&gt;P17,2,0)+IF(H17&lt;P17,0)+IF(H17=P17,1)</f>
        <v>0</v>
      </c>
      <c r="J18" s="375" t="s">
        <v>42</v>
      </c>
      <c r="K18" s="376"/>
      <c r="L18" s="6">
        <f>SUM(M18:P18)</f>
        <v>8</v>
      </c>
      <c r="M18" s="124">
        <f>IF(M17&gt;E17,2,0)+IF(M17&lt;E17,0)+IF(M17=E17,1)</f>
        <v>2</v>
      </c>
      <c r="N18" s="125">
        <f>IF(N17&gt;F17,2,0)+IF(N17&lt;F17,0)+IF(N17=F17,1)</f>
        <v>2</v>
      </c>
      <c r="O18" s="125">
        <f>IF(O17&gt;G17,2,0)+IF(O17&lt;G17,0)+IF(O17=G17,1)</f>
        <v>2</v>
      </c>
      <c r="P18" s="126">
        <f>IF(P17&gt;H17,2,0)+IF(P17&lt;H17,0)+IF(P17=H17,1)</f>
        <v>2</v>
      </c>
    </row>
    <row r="19" spans="2:16" ht="15.75" thickBot="1"/>
    <row r="20" spans="2:16" ht="30.75" thickBot="1">
      <c r="B20" s="366" t="s">
        <v>142</v>
      </c>
      <c r="C20" s="367"/>
      <c r="D20" s="367"/>
      <c r="E20" s="367"/>
      <c r="F20" s="367"/>
      <c r="G20" s="367"/>
      <c r="H20" s="368"/>
      <c r="I20" s="142"/>
      <c r="J20" s="366" t="s">
        <v>228</v>
      </c>
      <c r="K20" s="367"/>
      <c r="L20" s="367"/>
      <c r="M20" s="367"/>
      <c r="N20" s="367"/>
      <c r="O20" s="367"/>
      <c r="P20" s="368"/>
    </row>
    <row r="21" spans="2:16" ht="17.25">
      <c r="B21" s="369" t="s">
        <v>281</v>
      </c>
      <c r="C21" s="370"/>
      <c r="D21" s="371"/>
      <c r="E21" s="112">
        <v>117</v>
      </c>
      <c r="F21" s="113">
        <v>107</v>
      </c>
      <c r="G21" s="113">
        <v>129</v>
      </c>
      <c r="H21" s="114">
        <f t="shared" ref="H21:H26" si="4">SUM(E21:G21)</f>
        <v>353</v>
      </c>
      <c r="J21" s="369" t="s">
        <v>249</v>
      </c>
      <c r="K21" s="370"/>
      <c r="L21" s="371"/>
      <c r="M21" s="112">
        <v>116</v>
      </c>
      <c r="N21" s="113">
        <v>111</v>
      </c>
      <c r="O21" s="113">
        <v>113</v>
      </c>
      <c r="P21" s="114">
        <f t="shared" ref="P21:P26" si="5">SUM(M21:O21)</f>
        <v>340</v>
      </c>
    </row>
    <row r="22" spans="2:16" ht="17.25">
      <c r="B22" s="359" t="s">
        <v>74</v>
      </c>
      <c r="C22" s="360"/>
      <c r="D22" s="361"/>
      <c r="E22" s="115">
        <v>110</v>
      </c>
      <c r="F22" s="116">
        <v>125</v>
      </c>
      <c r="G22" s="116">
        <v>132</v>
      </c>
      <c r="H22" s="117">
        <f t="shared" si="4"/>
        <v>367</v>
      </c>
      <c r="J22" s="359" t="s">
        <v>248</v>
      </c>
      <c r="K22" s="360"/>
      <c r="L22" s="361"/>
      <c r="M22" s="115">
        <v>133</v>
      </c>
      <c r="N22" s="116">
        <v>103</v>
      </c>
      <c r="O22" s="116">
        <v>89</v>
      </c>
      <c r="P22" s="117">
        <f t="shared" si="5"/>
        <v>325</v>
      </c>
    </row>
    <row r="23" spans="2:16" ht="17.25">
      <c r="B23" s="359" t="s">
        <v>363</v>
      </c>
      <c r="C23" s="360"/>
      <c r="D23" s="361"/>
      <c r="E23" s="115">
        <v>127</v>
      </c>
      <c r="F23" s="116">
        <v>98</v>
      </c>
      <c r="G23" s="116">
        <v>150</v>
      </c>
      <c r="H23" s="117">
        <f t="shared" si="4"/>
        <v>375</v>
      </c>
      <c r="J23" s="359" t="s">
        <v>367</v>
      </c>
      <c r="K23" s="360"/>
      <c r="L23" s="361"/>
      <c r="M23" s="115">
        <v>143</v>
      </c>
      <c r="N23" s="116">
        <v>126</v>
      </c>
      <c r="O23" s="116">
        <v>108</v>
      </c>
      <c r="P23" s="117">
        <f t="shared" si="5"/>
        <v>377</v>
      </c>
    </row>
    <row r="24" spans="2:16" ht="17.25">
      <c r="B24" s="359" t="s">
        <v>283</v>
      </c>
      <c r="C24" s="360"/>
      <c r="D24" s="361"/>
      <c r="E24" s="115">
        <v>134</v>
      </c>
      <c r="F24" s="116">
        <v>141</v>
      </c>
      <c r="G24" s="116">
        <v>127</v>
      </c>
      <c r="H24" s="117">
        <f t="shared" si="4"/>
        <v>402</v>
      </c>
      <c r="J24" s="359" t="s">
        <v>329</v>
      </c>
      <c r="K24" s="360"/>
      <c r="L24" s="361"/>
      <c r="M24" s="115">
        <v>109</v>
      </c>
      <c r="N24" s="116">
        <v>123</v>
      </c>
      <c r="O24" s="116">
        <v>168</v>
      </c>
      <c r="P24" s="117">
        <f t="shared" si="5"/>
        <v>400</v>
      </c>
    </row>
    <row r="25" spans="2:16" ht="18" thickBot="1">
      <c r="B25" s="362" t="s">
        <v>284</v>
      </c>
      <c r="C25" s="363"/>
      <c r="D25" s="364"/>
      <c r="E25" s="118">
        <v>130</v>
      </c>
      <c r="F25" s="119">
        <v>117</v>
      </c>
      <c r="G25" s="119">
        <v>130</v>
      </c>
      <c r="H25" s="120">
        <f t="shared" si="4"/>
        <v>377</v>
      </c>
      <c r="J25" s="362" t="s">
        <v>324</v>
      </c>
      <c r="K25" s="363"/>
      <c r="L25" s="364"/>
      <c r="M25" s="118">
        <v>103</v>
      </c>
      <c r="N25" s="119">
        <v>116</v>
      </c>
      <c r="O25" s="119">
        <v>120</v>
      </c>
      <c r="P25" s="120">
        <f t="shared" si="5"/>
        <v>339</v>
      </c>
    </row>
    <row r="26" spans="2:16" ht="19.5" thickBot="1">
      <c r="B26" s="372" t="s">
        <v>43</v>
      </c>
      <c r="C26" s="373"/>
      <c r="D26" s="374"/>
      <c r="E26" s="121">
        <f>SUM(E21:E25)</f>
        <v>618</v>
      </c>
      <c r="F26" s="122">
        <f>SUM(F21:F25)</f>
        <v>588</v>
      </c>
      <c r="G26" s="122">
        <f>SUM(G21:G25)</f>
        <v>668</v>
      </c>
      <c r="H26" s="123">
        <f t="shared" si="4"/>
        <v>1874</v>
      </c>
      <c r="J26" s="372" t="s">
        <v>43</v>
      </c>
      <c r="K26" s="373"/>
      <c r="L26" s="374"/>
      <c r="M26" s="121">
        <f>SUM(M21:M25)</f>
        <v>604</v>
      </c>
      <c r="N26" s="122">
        <f>SUM(N21:N25)</f>
        <v>579</v>
      </c>
      <c r="O26" s="122">
        <f>SUM(O21:O25)</f>
        <v>598</v>
      </c>
      <c r="P26" s="123">
        <f t="shared" si="5"/>
        <v>1781</v>
      </c>
    </row>
    <row r="27" spans="2:16" ht="20.25" thickBot="1">
      <c r="B27" s="375" t="s">
        <v>42</v>
      </c>
      <c r="C27" s="376"/>
      <c r="D27" s="6">
        <f>SUM(E27:H27)</f>
        <v>8</v>
      </c>
      <c r="E27" s="124">
        <f>IF(E26&gt;M26,2,0)+IF(E26&lt;M26,0)+IF(E26=M26,1)</f>
        <v>2</v>
      </c>
      <c r="F27" s="125">
        <f>IF(F26&gt;N26,2,0)+IF(F26&lt;N26,0)+IF(F26=N26,1)</f>
        <v>2</v>
      </c>
      <c r="G27" s="125">
        <f>IF(G26&gt;O26,2,0)+IF(G26&lt;O26,0)+IF(G26=O26,1)</f>
        <v>2</v>
      </c>
      <c r="H27" s="126">
        <f>IF(H26&gt;P26,2,0)+IF(H26&lt;P26,0)+IF(H26=P26,1)</f>
        <v>2</v>
      </c>
      <c r="J27" s="375" t="s">
        <v>42</v>
      </c>
      <c r="K27" s="376"/>
      <c r="L27" s="6">
        <f>SUM(M27:P27)</f>
        <v>0</v>
      </c>
      <c r="M27" s="124">
        <f>IF(M26&gt;E26,2,0)+IF(M26&lt;E26,0)+IF(M26=E26,1)</f>
        <v>0</v>
      </c>
      <c r="N27" s="125">
        <f>IF(N26&gt;F26,2,0)+IF(N26&lt;F26,0)+IF(N26=F26,1)</f>
        <v>0</v>
      </c>
      <c r="O27" s="125">
        <f>IF(O26&gt;G26,2,0)+IF(O26&lt;G26,0)+IF(O26=G26,1)</f>
        <v>0</v>
      </c>
      <c r="P27" s="126">
        <f>IF(P26&gt;H26,2,0)+IF(P26&lt;H26,0)+IF(P26=H26,1)</f>
        <v>0</v>
      </c>
    </row>
    <row r="28" spans="2:16" ht="15.75" thickBot="1"/>
    <row r="29" spans="2:16" ht="30.75" thickBot="1">
      <c r="B29" s="377" t="s">
        <v>155</v>
      </c>
      <c r="C29" s="378"/>
      <c r="D29" s="378"/>
      <c r="E29" s="378"/>
      <c r="F29" s="378"/>
      <c r="G29" s="378"/>
      <c r="H29" s="379"/>
      <c r="I29" s="142"/>
      <c r="J29" s="377" t="s">
        <v>1</v>
      </c>
      <c r="K29" s="378"/>
      <c r="L29" s="378"/>
      <c r="M29" s="378"/>
      <c r="N29" s="378"/>
      <c r="O29" s="378"/>
      <c r="P29" s="379"/>
    </row>
    <row r="30" spans="2:16" ht="17.25">
      <c r="B30" s="369" t="s">
        <v>247</v>
      </c>
      <c r="C30" s="370"/>
      <c r="D30" s="371"/>
      <c r="E30" s="112">
        <v>104</v>
      </c>
      <c r="F30" s="113">
        <v>115</v>
      </c>
      <c r="G30" s="113">
        <v>100</v>
      </c>
      <c r="H30" s="114">
        <f t="shared" ref="H30:H35" si="6">SUM(E30:G30)</f>
        <v>319</v>
      </c>
      <c r="J30" s="369" t="s">
        <v>220</v>
      </c>
      <c r="K30" s="370"/>
      <c r="L30" s="371"/>
      <c r="M30" s="112">
        <v>112</v>
      </c>
      <c r="N30" s="113">
        <v>101</v>
      </c>
      <c r="O30" s="113">
        <v>109</v>
      </c>
      <c r="P30" s="114">
        <f t="shared" ref="P30:P35" si="7">SUM(M30:O30)</f>
        <v>322</v>
      </c>
    </row>
    <row r="31" spans="2:16" ht="17.25">
      <c r="B31" s="359" t="s">
        <v>245</v>
      </c>
      <c r="C31" s="360"/>
      <c r="D31" s="361"/>
      <c r="E31" s="115">
        <v>125</v>
      </c>
      <c r="F31" s="116">
        <v>130</v>
      </c>
      <c r="G31" s="116">
        <v>100</v>
      </c>
      <c r="H31" s="117">
        <f t="shared" si="6"/>
        <v>355</v>
      </c>
      <c r="J31" s="359" t="s">
        <v>259</v>
      </c>
      <c r="K31" s="360"/>
      <c r="L31" s="361"/>
      <c r="M31" s="115">
        <v>126</v>
      </c>
      <c r="N31" s="116">
        <v>139</v>
      </c>
      <c r="O31" s="116">
        <v>138</v>
      </c>
      <c r="P31" s="117">
        <f t="shared" si="7"/>
        <v>403</v>
      </c>
    </row>
    <row r="32" spans="2:16" ht="17.25">
      <c r="B32" s="359" t="s">
        <v>246</v>
      </c>
      <c r="C32" s="360"/>
      <c r="D32" s="361"/>
      <c r="E32" s="115">
        <v>122</v>
      </c>
      <c r="F32" s="116">
        <v>118</v>
      </c>
      <c r="G32" s="116">
        <v>135</v>
      </c>
      <c r="H32" s="117">
        <f t="shared" si="6"/>
        <v>375</v>
      </c>
      <c r="J32" s="359" t="s">
        <v>258</v>
      </c>
      <c r="K32" s="360"/>
      <c r="L32" s="361"/>
      <c r="M32" s="115">
        <v>132</v>
      </c>
      <c r="N32" s="116">
        <v>107</v>
      </c>
      <c r="O32" s="116">
        <v>106</v>
      </c>
      <c r="P32" s="117">
        <f t="shared" si="7"/>
        <v>345</v>
      </c>
    </row>
    <row r="33" spans="2:16" ht="17.25">
      <c r="B33" s="359" t="s">
        <v>244</v>
      </c>
      <c r="C33" s="360"/>
      <c r="D33" s="361"/>
      <c r="E33" s="115">
        <v>125</v>
      </c>
      <c r="F33" s="116">
        <v>118</v>
      </c>
      <c r="G33" s="116">
        <v>112</v>
      </c>
      <c r="H33" s="117">
        <f t="shared" si="6"/>
        <v>355</v>
      </c>
      <c r="J33" s="359" t="s">
        <v>256</v>
      </c>
      <c r="K33" s="360"/>
      <c r="L33" s="361"/>
      <c r="M33" s="115">
        <v>111</v>
      </c>
      <c r="N33" s="116">
        <v>138</v>
      </c>
      <c r="O33" s="116">
        <v>110</v>
      </c>
      <c r="P33" s="117">
        <f t="shared" si="7"/>
        <v>359</v>
      </c>
    </row>
    <row r="34" spans="2:16" ht="18" thickBot="1">
      <c r="B34" s="362" t="s">
        <v>83</v>
      </c>
      <c r="C34" s="363"/>
      <c r="D34" s="364"/>
      <c r="E34" s="118">
        <v>110</v>
      </c>
      <c r="F34" s="119">
        <v>148</v>
      </c>
      <c r="G34" s="119">
        <v>122</v>
      </c>
      <c r="H34" s="120">
        <f t="shared" si="6"/>
        <v>380</v>
      </c>
      <c r="J34" s="362" t="s">
        <v>260</v>
      </c>
      <c r="K34" s="363"/>
      <c r="L34" s="364"/>
      <c r="M34" s="118">
        <v>113</v>
      </c>
      <c r="N34" s="119">
        <v>112</v>
      </c>
      <c r="O34" s="119">
        <v>116</v>
      </c>
      <c r="P34" s="120">
        <f t="shared" si="7"/>
        <v>341</v>
      </c>
    </row>
    <row r="35" spans="2:16" ht="19.5" thickBot="1">
      <c r="B35" s="372" t="s">
        <v>43</v>
      </c>
      <c r="C35" s="373"/>
      <c r="D35" s="374"/>
      <c r="E35" s="121">
        <f>SUM(E30:E34)</f>
        <v>586</v>
      </c>
      <c r="F35" s="122">
        <f>SUM(F30:F34)</f>
        <v>629</v>
      </c>
      <c r="G35" s="122">
        <f>SUM(G30:G34)</f>
        <v>569</v>
      </c>
      <c r="H35" s="123">
        <f t="shared" si="6"/>
        <v>1784</v>
      </c>
      <c r="J35" s="372" t="s">
        <v>43</v>
      </c>
      <c r="K35" s="373"/>
      <c r="L35" s="374"/>
      <c r="M35" s="121">
        <f>SUM(M30:M34)</f>
        <v>594</v>
      </c>
      <c r="N35" s="122">
        <f>SUM(N30:N34)</f>
        <v>597</v>
      </c>
      <c r="O35" s="122">
        <f>SUM(O30:O34)</f>
        <v>579</v>
      </c>
      <c r="P35" s="123">
        <f t="shared" si="7"/>
        <v>1770</v>
      </c>
    </row>
    <row r="36" spans="2:16" ht="20.25" thickBot="1">
      <c r="B36" s="375" t="s">
        <v>42</v>
      </c>
      <c r="C36" s="376"/>
      <c r="D36" s="6">
        <f>SUM(E36:H36)</f>
        <v>4</v>
      </c>
      <c r="E36" s="124">
        <f>IF(E35&gt;M35,2,0)+IF(E35&lt;M35,0)+IF(E35=M35,1)</f>
        <v>0</v>
      </c>
      <c r="F36" s="125">
        <f>IF(F35&gt;N35,2,0)+IF(F35&lt;N35,0)+IF(F35=N35,1)</f>
        <v>2</v>
      </c>
      <c r="G36" s="125">
        <f>IF(G35&gt;O35,2,0)+IF(G35&lt;O35,0)+IF(G35=O35,1)</f>
        <v>0</v>
      </c>
      <c r="H36" s="126">
        <f>IF(H35&gt;P35,2,0)+IF(H35&lt;P35,0)+IF(H35=P35,1)</f>
        <v>2</v>
      </c>
      <c r="J36" s="375" t="s">
        <v>42</v>
      </c>
      <c r="K36" s="376"/>
      <c r="L36" s="6">
        <f>SUM(M36:P36)</f>
        <v>4</v>
      </c>
      <c r="M36" s="124">
        <f>IF(M35&gt;E35,2,0)+IF(M35&lt;E35,0)+IF(M35=E35,1)</f>
        <v>2</v>
      </c>
      <c r="N36" s="125">
        <f>IF(N35&gt;F35,2,0)+IF(N35&lt;F35,0)+IF(N35=F35,1)</f>
        <v>0</v>
      </c>
      <c r="O36" s="125">
        <f>IF(O35&gt;G35,2,0)+IF(O35&lt;G35,0)+IF(O35=G35,1)</f>
        <v>2</v>
      </c>
      <c r="P36" s="126">
        <f>IF(P35&gt;H35,2,0)+IF(P35&lt;H35,0)+IF(P35=H35,1)</f>
        <v>0</v>
      </c>
    </row>
    <row r="37" spans="2:16" ht="15.75" thickBot="1"/>
    <row r="38" spans="2:16" ht="30.75" thickBot="1">
      <c r="B38" s="366" t="s">
        <v>163</v>
      </c>
      <c r="C38" s="367"/>
      <c r="D38" s="367"/>
      <c r="E38" s="367"/>
      <c r="F38" s="367"/>
      <c r="G38" s="367"/>
      <c r="H38" s="368"/>
      <c r="I38" s="142"/>
      <c r="J38" s="366" t="s">
        <v>2</v>
      </c>
      <c r="K38" s="367"/>
      <c r="L38" s="367"/>
      <c r="M38" s="367"/>
      <c r="N38" s="367"/>
      <c r="O38" s="367"/>
      <c r="P38" s="368"/>
    </row>
    <row r="39" spans="2:16" ht="17.25">
      <c r="B39" s="369" t="s">
        <v>268</v>
      </c>
      <c r="C39" s="370"/>
      <c r="D39" s="371"/>
      <c r="E39" s="112">
        <v>112</v>
      </c>
      <c r="F39" s="113">
        <v>98</v>
      </c>
      <c r="G39" s="113">
        <v>117</v>
      </c>
      <c r="H39" s="114">
        <f t="shared" ref="H39:H44" si="8">SUM(E39:G39)</f>
        <v>327</v>
      </c>
      <c r="J39" s="369" t="s">
        <v>271</v>
      </c>
      <c r="K39" s="370"/>
      <c r="L39" s="371"/>
      <c r="M39" s="112">
        <v>103</v>
      </c>
      <c r="N39" s="113">
        <v>99</v>
      </c>
      <c r="O39" s="113">
        <v>141</v>
      </c>
      <c r="P39" s="114">
        <f t="shared" ref="P39:P44" si="9">SUM(M39:O39)</f>
        <v>343</v>
      </c>
    </row>
    <row r="40" spans="2:16" ht="17.25">
      <c r="B40" s="359" t="s">
        <v>156</v>
      </c>
      <c r="C40" s="360"/>
      <c r="D40" s="361"/>
      <c r="E40" s="115">
        <v>127</v>
      </c>
      <c r="F40" s="116">
        <v>95</v>
      </c>
      <c r="G40" s="116">
        <v>135</v>
      </c>
      <c r="H40" s="117">
        <f t="shared" si="8"/>
        <v>357</v>
      </c>
      <c r="J40" s="359" t="s">
        <v>70</v>
      </c>
      <c r="K40" s="360"/>
      <c r="L40" s="361"/>
      <c r="M40" s="115">
        <v>125</v>
      </c>
      <c r="N40" s="116">
        <v>96</v>
      </c>
      <c r="O40" s="116">
        <v>98</v>
      </c>
      <c r="P40" s="117">
        <f t="shared" si="9"/>
        <v>319</v>
      </c>
    </row>
    <row r="41" spans="2:16" ht="17.25">
      <c r="B41" s="359" t="s">
        <v>267</v>
      </c>
      <c r="C41" s="360"/>
      <c r="D41" s="361"/>
      <c r="E41" s="115">
        <v>99</v>
      </c>
      <c r="F41" s="116">
        <v>123</v>
      </c>
      <c r="G41" s="116">
        <v>123</v>
      </c>
      <c r="H41" s="117">
        <f t="shared" si="8"/>
        <v>345</v>
      </c>
      <c r="J41" s="359" t="s">
        <v>275</v>
      </c>
      <c r="K41" s="360"/>
      <c r="L41" s="361"/>
      <c r="M41" s="115">
        <v>114</v>
      </c>
      <c r="N41" s="116">
        <v>128</v>
      </c>
      <c r="O41" s="116">
        <v>118</v>
      </c>
      <c r="P41" s="117">
        <f t="shared" si="9"/>
        <v>360</v>
      </c>
    </row>
    <row r="42" spans="2:16" ht="17.25">
      <c r="B42" s="359" t="s">
        <v>269</v>
      </c>
      <c r="C42" s="360"/>
      <c r="D42" s="361"/>
      <c r="E42" s="115">
        <v>100</v>
      </c>
      <c r="F42" s="116">
        <v>127</v>
      </c>
      <c r="G42" s="116">
        <v>150</v>
      </c>
      <c r="H42" s="117">
        <f t="shared" si="8"/>
        <v>377</v>
      </c>
      <c r="J42" s="359" t="s">
        <v>273</v>
      </c>
      <c r="K42" s="360"/>
      <c r="L42" s="361"/>
      <c r="M42" s="115">
        <v>162</v>
      </c>
      <c r="N42" s="116">
        <v>125</v>
      </c>
      <c r="O42" s="116">
        <v>123</v>
      </c>
      <c r="P42" s="117">
        <f t="shared" si="9"/>
        <v>410</v>
      </c>
    </row>
    <row r="43" spans="2:16" ht="18" thickBot="1">
      <c r="B43" s="362" t="s">
        <v>270</v>
      </c>
      <c r="C43" s="363"/>
      <c r="D43" s="364"/>
      <c r="E43" s="118">
        <v>135</v>
      </c>
      <c r="F43" s="119">
        <v>139</v>
      </c>
      <c r="G43" s="119">
        <v>136</v>
      </c>
      <c r="H43" s="120">
        <f t="shared" si="8"/>
        <v>410</v>
      </c>
      <c r="J43" s="362" t="s">
        <v>272</v>
      </c>
      <c r="K43" s="363"/>
      <c r="L43" s="364"/>
      <c r="M43" s="118">
        <v>115</v>
      </c>
      <c r="N43" s="119">
        <v>132</v>
      </c>
      <c r="O43" s="119">
        <v>141</v>
      </c>
      <c r="P43" s="120">
        <f t="shared" si="9"/>
        <v>388</v>
      </c>
    </row>
    <row r="44" spans="2:16" ht="19.5" thickBot="1">
      <c r="B44" s="372" t="s">
        <v>43</v>
      </c>
      <c r="C44" s="373"/>
      <c r="D44" s="374"/>
      <c r="E44" s="121">
        <f>SUM(E39:E43)</f>
        <v>573</v>
      </c>
      <c r="F44" s="122">
        <f>SUM(F39:F43)</f>
        <v>582</v>
      </c>
      <c r="G44" s="122">
        <f>SUM(G39:G43)</f>
        <v>661</v>
      </c>
      <c r="H44" s="123">
        <f t="shared" si="8"/>
        <v>1816</v>
      </c>
      <c r="J44" s="372" t="s">
        <v>43</v>
      </c>
      <c r="K44" s="373"/>
      <c r="L44" s="374"/>
      <c r="M44" s="121">
        <f>SUM(M39:M43)</f>
        <v>619</v>
      </c>
      <c r="N44" s="122">
        <f>SUM(N39:N43)</f>
        <v>580</v>
      </c>
      <c r="O44" s="122">
        <f>SUM(O39:O43)</f>
        <v>621</v>
      </c>
      <c r="P44" s="123">
        <f t="shared" si="9"/>
        <v>1820</v>
      </c>
    </row>
    <row r="45" spans="2:16" ht="20.25" thickBot="1">
      <c r="B45" s="375" t="s">
        <v>42</v>
      </c>
      <c r="C45" s="376"/>
      <c r="D45" s="6">
        <f>SUM(E45:H45)</f>
        <v>4</v>
      </c>
      <c r="E45" s="124">
        <f>IF(E44&gt;M44,2,0)+IF(E44&lt;M44,0)+IF(E44=M44,1)</f>
        <v>0</v>
      </c>
      <c r="F45" s="125">
        <f>IF(F44&gt;N44,2,0)+IF(F44&lt;N44,0)+IF(F44=N44,1)</f>
        <v>2</v>
      </c>
      <c r="G45" s="125">
        <f>IF(G44&gt;O44,2,0)+IF(G44&lt;O44,0)+IF(G44=O44,1)</f>
        <v>2</v>
      </c>
      <c r="H45" s="126">
        <f>IF(H44&gt;P44,2,0)+IF(H44&lt;P44,0)+IF(H44=P44,1)</f>
        <v>0</v>
      </c>
      <c r="J45" s="375" t="s">
        <v>42</v>
      </c>
      <c r="K45" s="376"/>
      <c r="L45" s="6">
        <f>SUM(M45:P45)</f>
        <v>4</v>
      </c>
      <c r="M45" s="124">
        <f>IF(M44&gt;E44,2,0)+IF(M44&lt;E44,0)+IF(M44=E44,1)</f>
        <v>2</v>
      </c>
      <c r="N45" s="125">
        <f>IF(N44&gt;F44,2,0)+IF(N44&lt;F44,0)+IF(N44=F44,1)</f>
        <v>0</v>
      </c>
      <c r="O45" s="125">
        <f>IF(O44&gt;G44,2,0)+IF(O44&lt;G44,0)+IF(O44=G44,1)</f>
        <v>0</v>
      </c>
      <c r="P45" s="126">
        <f>IF(P44&gt;H44,2,0)+IF(P44&lt;H44,0)+IF(P44=H44,1)</f>
        <v>2</v>
      </c>
    </row>
    <row r="46" spans="2:16" ht="15.75" thickBot="1"/>
    <row r="47" spans="2:16" ht="30.75" thickBot="1">
      <c r="B47" s="377" t="s">
        <v>176</v>
      </c>
      <c r="C47" s="378"/>
      <c r="D47" s="378"/>
      <c r="E47" s="378"/>
      <c r="F47" s="378"/>
      <c r="G47" s="378"/>
      <c r="H47" s="379"/>
      <c r="I47" s="142"/>
      <c r="J47" s="377" t="s">
        <v>97</v>
      </c>
      <c r="K47" s="378"/>
      <c r="L47" s="378"/>
      <c r="M47" s="378"/>
      <c r="N47" s="378"/>
      <c r="O47" s="378"/>
      <c r="P47" s="379"/>
    </row>
    <row r="48" spans="2:16" ht="17.25">
      <c r="B48" s="369" t="s">
        <v>254</v>
      </c>
      <c r="C48" s="370"/>
      <c r="D48" s="371"/>
      <c r="E48" s="112">
        <v>104</v>
      </c>
      <c r="F48" s="113">
        <v>106</v>
      </c>
      <c r="G48" s="113">
        <v>127</v>
      </c>
      <c r="H48" s="114">
        <f t="shared" ref="H48:H53" si="10">SUM(E48:G48)</f>
        <v>337</v>
      </c>
      <c r="J48" s="369" t="s">
        <v>285</v>
      </c>
      <c r="K48" s="370"/>
      <c r="L48" s="371"/>
      <c r="M48" s="112">
        <v>112</v>
      </c>
      <c r="N48" s="113">
        <v>111</v>
      </c>
      <c r="O48" s="113">
        <v>127</v>
      </c>
      <c r="P48" s="114">
        <f t="shared" ref="P48:P53" si="11">SUM(M48:O48)</f>
        <v>350</v>
      </c>
    </row>
    <row r="49" spans="2:16" ht="17.25">
      <c r="B49" s="359" t="s">
        <v>67</v>
      </c>
      <c r="C49" s="360"/>
      <c r="D49" s="361"/>
      <c r="E49" s="115">
        <v>121</v>
      </c>
      <c r="F49" s="116">
        <v>108</v>
      </c>
      <c r="G49" s="116">
        <v>85</v>
      </c>
      <c r="H49" s="117">
        <f t="shared" si="10"/>
        <v>314</v>
      </c>
      <c r="J49" s="359" t="s">
        <v>77</v>
      </c>
      <c r="K49" s="360"/>
      <c r="L49" s="361"/>
      <c r="M49" s="115">
        <v>89</v>
      </c>
      <c r="N49" s="116">
        <v>88</v>
      </c>
      <c r="O49" s="116">
        <v>83</v>
      </c>
      <c r="P49" s="117">
        <f t="shared" si="11"/>
        <v>260</v>
      </c>
    </row>
    <row r="50" spans="2:16" ht="17.25">
      <c r="B50" s="359" t="s">
        <v>253</v>
      </c>
      <c r="C50" s="360"/>
      <c r="D50" s="361"/>
      <c r="E50" s="115">
        <v>106</v>
      </c>
      <c r="F50" s="116">
        <v>111</v>
      </c>
      <c r="G50" s="116">
        <v>105</v>
      </c>
      <c r="H50" s="117">
        <f t="shared" si="10"/>
        <v>322</v>
      </c>
      <c r="J50" s="359" t="s">
        <v>287</v>
      </c>
      <c r="K50" s="360"/>
      <c r="L50" s="361"/>
      <c r="M50" s="115">
        <v>104</v>
      </c>
      <c r="N50" s="116">
        <v>114</v>
      </c>
      <c r="O50" s="116">
        <v>118</v>
      </c>
      <c r="P50" s="117">
        <f t="shared" si="11"/>
        <v>336</v>
      </c>
    </row>
    <row r="51" spans="2:16" ht="17.25">
      <c r="B51" s="359" t="s">
        <v>348</v>
      </c>
      <c r="C51" s="360"/>
      <c r="D51" s="361"/>
      <c r="E51" s="115">
        <v>116</v>
      </c>
      <c r="F51" s="116">
        <v>101</v>
      </c>
      <c r="G51" s="116">
        <v>112</v>
      </c>
      <c r="H51" s="117">
        <f t="shared" si="10"/>
        <v>329</v>
      </c>
      <c r="J51" s="359" t="s">
        <v>286</v>
      </c>
      <c r="K51" s="360"/>
      <c r="L51" s="361"/>
      <c r="M51" s="115">
        <v>120</v>
      </c>
      <c r="N51" s="116">
        <v>118</v>
      </c>
      <c r="O51" s="116">
        <v>120</v>
      </c>
      <c r="P51" s="117">
        <f t="shared" si="11"/>
        <v>358</v>
      </c>
    </row>
    <row r="52" spans="2:16" ht="18" thickBot="1">
      <c r="B52" s="362" t="s">
        <v>255</v>
      </c>
      <c r="C52" s="363"/>
      <c r="D52" s="364"/>
      <c r="E52" s="118">
        <v>117</v>
      </c>
      <c r="F52" s="119">
        <v>115</v>
      </c>
      <c r="G52" s="119">
        <v>110</v>
      </c>
      <c r="H52" s="120">
        <f t="shared" si="10"/>
        <v>342</v>
      </c>
      <c r="J52" s="362" t="s">
        <v>289</v>
      </c>
      <c r="K52" s="363"/>
      <c r="L52" s="364"/>
      <c r="M52" s="118">
        <v>90</v>
      </c>
      <c r="N52" s="119">
        <v>101</v>
      </c>
      <c r="O52" s="119">
        <v>103</v>
      </c>
      <c r="P52" s="120">
        <f t="shared" si="11"/>
        <v>294</v>
      </c>
    </row>
    <row r="53" spans="2:16" ht="19.5" thickBot="1">
      <c r="B53" s="372" t="s">
        <v>43</v>
      </c>
      <c r="C53" s="373"/>
      <c r="D53" s="374"/>
      <c r="E53" s="121">
        <f>SUM(E48:E52)</f>
        <v>564</v>
      </c>
      <c r="F53" s="122">
        <f>SUM(F48:F52)</f>
        <v>541</v>
      </c>
      <c r="G53" s="122">
        <f>SUM(G48:G52)</f>
        <v>539</v>
      </c>
      <c r="H53" s="123">
        <f t="shared" si="10"/>
        <v>1644</v>
      </c>
      <c r="J53" s="372" t="s">
        <v>43</v>
      </c>
      <c r="K53" s="373"/>
      <c r="L53" s="374"/>
      <c r="M53" s="121">
        <f>SUM(M48:M52)</f>
        <v>515</v>
      </c>
      <c r="N53" s="122">
        <f>SUM(N48:N52)</f>
        <v>532</v>
      </c>
      <c r="O53" s="122">
        <f>SUM(O48:O52)</f>
        <v>551</v>
      </c>
      <c r="P53" s="123">
        <f t="shared" si="11"/>
        <v>1598</v>
      </c>
    </row>
    <row r="54" spans="2:16" ht="20.25" thickBot="1">
      <c r="B54" s="375" t="s">
        <v>42</v>
      </c>
      <c r="C54" s="376"/>
      <c r="D54" s="6">
        <f>SUM(E54:H54)</f>
        <v>6</v>
      </c>
      <c r="E54" s="124">
        <f>IF(E53&gt;M53,2,0)+IF(E53&lt;M53,0)+IF(E53=M53,1)</f>
        <v>2</v>
      </c>
      <c r="F54" s="125">
        <f>IF(F53&gt;N53,2,0)+IF(F53&lt;N53,0)+IF(F53=N53,1)</f>
        <v>2</v>
      </c>
      <c r="G54" s="125">
        <f>IF(G53&gt;O53,2,0)+IF(G53&lt;O53,0)+IF(G53=O53,1)</f>
        <v>0</v>
      </c>
      <c r="H54" s="126">
        <f>IF(H53&gt;P53,2,0)+IF(H53&lt;P53,0)+IF(H53=P53,1)</f>
        <v>2</v>
      </c>
      <c r="J54" s="375" t="s">
        <v>42</v>
      </c>
      <c r="K54" s="376"/>
      <c r="L54" s="6">
        <f>SUM(M54:P54)</f>
        <v>2</v>
      </c>
      <c r="M54" s="124">
        <f>IF(M53&gt;E53,2,0)+IF(M53&lt;E53,0)+IF(M53=E53,1)</f>
        <v>0</v>
      </c>
      <c r="N54" s="125">
        <f>IF(N53&gt;F53,2,0)+IF(N53&lt;F53,0)+IF(N53=F53,1)</f>
        <v>0</v>
      </c>
      <c r="O54" s="125">
        <f>IF(O53&gt;G53,2,0)+IF(O53&lt;G53,0)+IF(O53=G53,1)</f>
        <v>2</v>
      </c>
      <c r="P54" s="126">
        <f>IF(P53&gt;H53,2,0)+IF(P53&lt;H53,0)+IF(P53=H53,1)</f>
        <v>0</v>
      </c>
    </row>
    <row r="55" spans="2:16" ht="15.75" thickBot="1"/>
    <row r="56" spans="2:16" ht="21.75" thickTop="1" thickBot="1">
      <c r="B56" s="383" t="s">
        <v>222</v>
      </c>
      <c r="C56" s="384"/>
      <c r="D56" s="384"/>
      <c r="E56" s="384"/>
      <c r="F56" s="384"/>
      <c r="G56" s="384"/>
      <c r="H56" s="385"/>
      <c r="J56" s="383" t="s">
        <v>223</v>
      </c>
      <c r="K56" s="384"/>
      <c r="L56" s="384"/>
      <c r="M56" s="384"/>
      <c r="N56" s="384"/>
      <c r="O56" s="384"/>
      <c r="P56" s="385"/>
    </row>
    <row r="57" spans="2:16" ht="17.25" thickTop="1">
      <c r="B57" s="386" t="s">
        <v>169</v>
      </c>
      <c r="C57" s="387"/>
      <c r="D57" s="387"/>
      <c r="E57" s="11" t="s">
        <v>172</v>
      </c>
      <c r="F57" s="387" t="s">
        <v>155</v>
      </c>
      <c r="G57" s="387"/>
      <c r="H57" s="388"/>
      <c r="I57" s="143"/>
      <c r="J57" s="386" t="s">
        <v>169</v>
      </c>
      <c r="K57" s="387"/>
      <c r="L57" s="387"/>
      <c r="M57" s="11" t="s">
        <v>172</v>
      </c>
      <c r="N57" s="387" t="s">
        <v>97</v>
      </c>
      <c r="O57" s="387"/>
      <c r="P57" s="388"/>
    </row>
    <row r="58" spans="2:16" ht="16.5">
      <c r="B58" s="380" t="s">
        <v>142</v>
      </c>
      <c r="C58" s="381"/>
      <c r="D58" s="381"/>
      <c r="E58" s="11" t="s">
        <v>172</v>
      </c>
      <c r="F58" s="381" t="s">
        <v>163</v>
      </c>
      <c r="G58" s="381"/>
      <c r="H58" s="382"/>
      <c r="I58" s="143"/>
      <c r="J58" s="380" t="s">
        <v>175</v>
      </c>
      <c r="K58" s="381"/>
      <c r="L58" s="381"/>
      <c r="M58" s="11" t="s">
        <v>172</v>
      </c>
      <c r="N58" s="381" t="s">
        <v>2</v>
      </c>
      <c r="O58" s="381"/>
      <c r="P58" s="382"/>
    </row>
    <row r="59" spans="2:16" ht="16.5">
      <c r="B59" s="380" t="s">
        <v>228</v>
      </c>
      <c r="C59" s="381"/>
      <c r="D59" s="381"/>
      <c r="E59" s="11" t="s">
        <v>172</v>
      </c>
      <c r="F59" s="381" t="s">
        <v>176</v>
      </c>
      <c r="G59" s="381"/>
      <c r="H59" s="382"/>
      <c r="I59" s="143"/>
      <c r="J59" s="380" t="s">
        <v>96</v>
      </c>
      <c r="K59" s="381"/>
      <c r="L59" s="381"/>
      <c r="M59" s="11" t="s">
        <v>172</v>
      </c>
      <c r="N59" s="381" t="s">
        <v>1</v>
      </c>
      <c r="O59" s="381"/>
      <c r="P59" s="382"/>
    </row>
    <row r="60" spans="2:16" ht="16.5">
      <c r="B60" s="380" t="s">
        <v>1</v>
      </c>
      <c r="C60" s="381"/>
      <c r="D60" s="381"/>
      <c r="E60" s="11" t="s">
        <v>172</v>
      </c>
      <c r="F60" s="381" t="s">
        <v>95</v>
      </c>
      <c r="G60" s="381"/>
      <c r="H60" s="382"/>
      <c r="I60" s="143"/>
      <c r="J60" s="380" t="s">
        <v>228</v>
      </c>
      <c r="K60" s="381"/>
      <c r="L60" s="381"/>
      <c r="M60" s="11" t="s">
        <v>172</v>
      </c>
      <c r="N60" s="381" t="s">
        <v>95</v>
      </c>
      <c r="O60" s="381"/>
      <c r="P60" s="382"/>
    </row>
    <row r="61" spans="2:16" ht="16.5">
      <c r="B61" s="380" t="s">
        <v>2</v>
      </c>
      <c r="C61" s="381"/>
      <c r="D61" s="381"/>
      <c r="E61" s="11" t="s">
        <v>172</v>
      </c>
      <c r="F61" s="381" t="s">
        <v>96</v>
      </c>
      <c r="G61" s="381"/>
      <c r="H61" s="382"/>
      <c r="I61" s="143"/>
      <c r="J61" s="380" t="s">
        <v>142</v>
      </c>
      <c r="K61" s="381"/>
      <c r="L61" s="381"/>
      <c r="M61" s="11" t="s">
        <v>172</v>
      </c>
      <c r="N61" s="381" t="s">
        <v>176</v>
      </c>
      <c r="O61" s="381"/>
      <c r="P61" s="382"/>
    </row>
    <row r="62" spans="2:16" ht="17.25" thickBot="1">
      <c r="B62" s="389" t="s">
        <v>97</v>
      </c>
      <c r="C62" s="390"/>
      <c r="D62" s="390"/>
      <c r="E62" s="144" t="s">
        <v>172</v>
      </c>
      <c r="F62" s="390" t="s">
        <v>175</v>
      </c>
      <c r="G62" s="390"/>
      <c r="H62" s="391"/>
      <c r="I62" s="143"/>
      <c r="J62" s="389" t="s">
        <v>155</v>
      </c>
      <c r="K62" s="390"/>
      <c r="L62" s="390"/>
      <c r="M62" s="144" t="s">
        <v>172</v>
      </c>
      <c r="N62" s="390" t="s">
        <v>163</v>
      </c>
      <c r="O62" s="390"/>
      <c r="P62" s="391"/>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72" priority="14" operator="greaterThanOrEqual">
      <formula>150</formula>
    </cfRule>
  </conditionalFormatting>
  <conditionalFormatting sqref="E12:G16">
    <cfRule type="cellIs" dxfId="71" priority="17" operator="greaterThanOrEqual">
      <formula>150</formula>
    </cfRule>
  </conditionalFormatting>
  <conditionalFormatting sqref="E21:G25">
    <cfRule type="cellIs" dxfId="70" priority="8" operator="greaterThanOrEqual">
      <formula>150</formula>
    </cfRule>
  </conditionalFormatting>
  <conditionalFormatting sqref="E30:G34">
    <cfRule type="cellIs" dxfId="69" priority="11" operator="greaterThanOrEqual">
      <formula>150</formula>
    </cfRule>
  </conditionalFormatting>
  <conditionalFormatting sqref="E39:G43">
    <cfRule type="cellIs" dxfId="68" priority="2" operator="greaterThanOrEqual">
      <formula>150</formula>
    </cfRule>
  </conditionalFormatting>
  <conditionalFormatting sqref="E48:G52">
    <cfRule type="cellIs" dxfId="67" priority="5" operator="greaterThanOrEqual">
      <formula>150</formula>
    </cfRule>
  </conditionalFormatting>
  <conditionalFormatting sqref="H3:H7 P3:P7">
    <cfRule type="cellIs" dxfId="66" priority="15" operator="greaterThanOrEqual">
      <formula>400</formula>
    </cfRule>
  </conditionalFormatting>
  <conditionalFormatting sqref="H12:H16 P12:P16">
    <cfRule type="cellIs" dxfId="65" priority="18" operator="greaterThanOrEqual">
      <formula>400</formula>
    </cfRule>
  </conditionalFormatting>
  <conditionalFormatting sqref="H21:H25 P21:P25">
    <cfRule type="cellIs" dxfId="64" priority="9" operator="greaterThanOrEqual">
      <formula>400</formula>
    </cfRule>
  </conditionalFormatting>
  <conditionalFormatting sqref="H30:H34 P30:P34">
    <cfRule type="cellIs" dxfId="63" priority="12" operator="greaterThanOrEqual">
      <formula>400</formula>
    </cfRule>
  </conditionalFormatting>
  <conditionalFormatting sqref="H39:H43 P39:P43">
    <cfRule type="cellIs" dxfId="62" priority="3" operator="greaterThanOrEqual">
      <formula>400</formula>
    </cfRule>
  </conditionalFormatting>
  <conditionalFormatting sqref="H48:H52 P48:P52">
    <cfRule type="cellIs" dxfId="61" priority="6" operator="greaterThanOrEqual">
      <formula>400</formula>
    </cfRule>
  </conditionalFormatting>
  <conditionalFormatting sqref="M3:O7">
    <cfRule type="cellIs" dxfId="60" priority="13" operator="greaterThanOrEqual">
      <formula>150</formula>
    </cfRule>
  </conditionalFormatting>
  <conditionalFormatting sqref="M12:O16">
    <cfRule type="cellIs" dxfId="59" priority="16" operator="greaterThanOrEqual">
      <formula>150</formula>
    </cfRule>
  </conditionalFormatting>
  <conditionalFormatting sqref="M21:O25">
    <cfRule type="cellIs" dxfId="58" priority="7" operator="greaterThanOrEqual">
      <formula>150</formula>
    </cfRule>
  </conditionalFormatting>
  <conditionalFormatting sqref="M30:O34">
    <cfRule type="cellIs" dxfId="57" priority="10" operator="greaterThanOrEqual">
      <formula>150</formula>
    </cfRule>
  </conditionalFormatting>
  <conditionalFormatting sqref="M39:O43">
    <cfRule type="cellIs" dxfId="56" priority="1" operator="greaterThanOrEqual">
      <formula>150</formula>
    </cfRule>
  </conditionalFormatting>
  <conditionalFormatting sqref="M48:O52">
    <cfRule type="cellIs" dxfId="55" priority="4" operator="greaterThanOrEqual">
      <formula>150</formula>
    </cfRule>
  </conditionalFormatting>
  <pageMargins left="0.7" right="0.7" top="0.75" bottom="0.75" header="0.3" footer="0.3"/>
  <headerFooter>
    <oddFooter>&amp;C_x000D_&amp;1#&amp;"Calibri"&amp;10&amp;K000000 DSV internal</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FF925-6CED-45D9-967A-B66DBA72FAB5}">
  <dimension ref="A1:Q63"/>
  <sheetViews>
    <sheetView workbookViewId="0">
      <selection activeCell="M65" sqref="M65"/>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5" t="s">
        <v>372</v>
      </c>
      <c r="B1" s="365"/>
      <c r="C1" s="365"/>
      <c r="D1" s="365"/>
      <c r="E1" s="365"/>
      <c r="F1" s="365"/>
      <c r="G1" s="365"/>
      <c r="H1" s="365"/>
      <c r="I1" s="365"/>
      <c r="J1" s="365"/>
      <c r="K1" s="365"/>
      <c r="L1" s="365"/>
      <c r="M1" s="365"/>
      <c r="N1" s="365"/>
      <c r="O1" s="365"/>
      <c r="P1" s="365"/>
      <c r="Q1" s="365"/>
    </row>
    <row r="2" spans="1:17" ht="30.75" thickBot="1">
      <c r="B2" s="366" t="s">
        <v>142</v>
      </c>
      <c r="C2" s="367"/>
      <c r="D2" s="367"/>
      <c r="E2" s="367"/>
      <c r="F2" s="367"/>
      <c r="G2" s="367"/>
      <c r="H2" s="368"/>
      <c r="I2" s="142"/>
      <c r="J2" s="366" t="s">
        <v>163</v>
      </c>
      <c r="K2" s="367"/>
      <c r="L2" s="367"/>
      <c r="M2" s="367"/>
      <c r="N2" s="367"/>
      <c r="O2" s="367"/>
      <c r="P2" s="368"/>
    </row>
    <row r="3" spans="1:17" ht="17.25">
      <c r="B3" s="369" t="s">
        <v>281</v>
      </c>
      <c r="C3" s="370"/>
      <c r="D3" s="371"/>
      <c r="E3" s="112">
        <v>96</v>
      </c>
      <c r="F3" s="113">
        <v>107</v>
      </c>
      <c r="G3" s="113">
        <v>106</v>
      </c>
      <c r="H3" s="114">
        <f t="shared" ref="H3:H8" si="0">SUM(E3:G3)</f>
        <v>309</v>
      </c>
      <c r="J3" s="369" t="s">
        <v>266</v>
      </c>
      <c r="K3" s="370"/>
      <c r="L3" s="371"/>
      <c r="M3" s="112">
        <v>104</v>
      </c>
      <c r="N3" s="113">
        <v>129</v>
      </c>
      <c r="O3" s="113">
        <v>127</v>
      </c>
      <c r="P3" s="114">
        <f t="shared" ref="P3:P8" si="1">SUM(M3:O3)</f>
        <v>360</v>
      </c>
    </row>
    <row r="4" spans="1:17" ht="17.25">
      <c r="B4" s="359" t="s">
        <v>284</v>
      </c>
      <c r="C4" s="360"/>
      <c r="D4" s="361"/>
      <c r="E4" s="115">
        <v>99</v>
      </c>
      <c r="F4" s="116">
        <v>113</v>
      </c>
      <c r="G4" s="116">
        <v>118</v>
      </c>
      <c r="H4" s="117">
        <f t="shared" si="0"/>
        <v>330</v>
      </c>
      <c r="J4" s="359" t="s">
        <v>156</v>
      </c>
      <c r="K4" s="360"/>
      <c r="L4" s="361"/>
      <c r="M4" s="115">
        <v>127</v>
      </c>
      <c r="N4" s="116">
        <v>126</v>
      </c>
      <c r="O4" s="116">
        <v>136</v>
      </c>
      <c r="P4" s="117">
        <f t="shared" si="1"/>
        <v>389</v>
      </c>
    </row>
    <row r="5" spans="1:17" ht="17.25">
      <c r="B5" s="359" t="s">
        <v>74</v>
      </c>
      <c r="C5" s="360"/>
      <c r="D5" s="361"/>
      <c r="E5" s="115">
        <v>110</v>
      </c>
      <c r="F5" s="116">
        <v>127</v>
      </c>
      <c r="G5" s="116">
        <v>108</v>
      </c>
      <c r="H5" s="117">
        <f t="shared" si="0"/>
        <v>345</v>
      </c>
      <c r="J5" s="359" t="s">
        <v>267</v>
      </c>
      <c r="K5" s="360"/>
      <c r="L5" s="361"/>
      <c r="M5" s="115">
        <v>117</v>
      </c>
      <c r="N5" s="116">
        <v>126</v>
      </c>
      <c r="O5" s="116">
        <v>123</v>
      </c>
      <c r="P5" s="117">
        <f t="shared" si="1"/>
        <v>366</v>
      </c>
    </row>
    <row r="6" spans="1:17" ht="17.25">
      <c r="B6" s="359" t="s">
        <v>283</v>
      </c>
      <c r="C6" s="360"/>
      <c r="D6" s="361"/>
      <c r="E6" s="115">
        <v>125</v>
      </c>
      <c r="F6" s="116">
        <v>108</v>
      </c>
      <c r="G6" s="116">
        <v>105</v>
      </c>
      <c r="H6" s="117">
        <f t="shared" si="0"/>
        <v>338</v>
      </c>
      <c r="J6" s="359" t="s">
        <v>269</v>
      </c>
      <c r="K6" s="360"/>
      <c r="L6" s="361"/>
      <c r="M6" s="115">
        <v>120</v>
      </c>
      <c r="N6" s="116">
        <v>113</v>
      </c>
      <c r="O6" s="116">
        <v>117</v>
      </c>
      <c r="P6" s="117">
        <f t="shared" si="1"/>
        <v>350</v>
      </c>
    </row>
    <row r="7" spans="1:17" ht="18" thickBot="1">
      <c r="B7" s="362" t="s">
        <v>282</v>
      </c>
      <c r="C7" s="363"/>
      <c r="D7" s="364"/>
      <c r="E7" s="118">
        <v>107</v>
      </c>
      <c r="F7" s="119">
        <v>129</v>
      </c>
      <c r="G7" s="119">
        <v>120</v>
      </c>
      <c r="H7" s="120">
        <f t="shared" si="0"/>
        <v>356</v>
      </c>
      <c r="J7" s="362" t="s">
        <v>270</v>
      </c>
      <c r="K7" s="363"/>
      <c r="L7" s="364"/>
      <c r="M7" s="118">
        <v>121</v>
      </c>
      <c r="N7" s="119">
        <v>189</v>
      </c>
      <c r="O7" s="119">
        <v>137</v>
      </c>
      <c r="P7" s="120">
        <f t="shared" si="1"/>
        <v>447</v>
      </c>
    </row>
    <row r="8" spans="1:17" ht="19.5" thickBot="1">
      <c r="B8" s="372" t="s">
        <v>43</v>
      </c>
      <c r="C8" s="373"/>
      <c r="D8" s="374"/>
      <c r="E8" s="121">
        <f>SUM(E3:E7)</f>
        <v>537</v>
      </c>
      <c r="F8" s="122">
        <f>SUM(F3:F7)</f>
        <v>584</v>
      </c>
      <c r="G8" s="122">
        <f>SUM(G3:G7)</f>
        <v>557</v>
      </c>
      <c r="H8" s="123">
        <f t="shared" si="0"/>
        <v>1678</v>
      </c>
      <c r="J8" s="372" t="s">
        <v>43</v>
      </c>
      <c r="K8" s="373"/>
      <c r="L8" s="374"/>
      <c r="M8" s="121">
        <f>SUM(M3:M7)</f>
        <v>589</v>
      </c>
      <c r="N8" s="122">
        <f>SUM(N3:N7)</f>
        <v>683</v>
      </c>
      <c r="O8" s="122">
        <f>SUM(O3:O7)</f>
        <v>640</v>
      </c>
      <c r="P8" s="123">
        <f t="shared" si="1"/>
        <v>1912</v>
      </c>
    </row>
    <row r="9" spans="1:17" ht="20.25" thickBot="1">
      <c r="B9" s="375" t="s">
        <v>42</v>
      </c>
      <c r="C9" s="376"/>
      <c r="D9" s="6">
        <f>SUM(E9:H9)</f>
        <v>0</v>
      </c>
      <c r="E9" s="124">
        <f>IF(E8&gt;M8,2,0)+IF(E8&lt;M8,0)+IF(E8=M8,1)</f>
        <v>0</v>
      </c>
      <c r="F9" s="125">
        <f>IF(F8&gt;N8,2,0)+IF(F8&lt;N8,0)+IF(F8=N8,1)</f>
        <v>0</v>
      </c>
      <c r="G9" s="125">
        <f>IF(G8&gt;O8,2,0)+IF(G8&lt;O8,0)+IF(G8=O8,1)</f>
        <v>0</v>
      </c>
      <c r="H9" s="126">
        <f>IF(H8&gt;P8,2,0)+IF(H8&lt;P8,0)+IF(H8=P8,1)</f>
        <v>0</v>
      </c>
      <c r="J9" s="375" t="s">
        <v>42</v>
      </c>
      <c r="K9" s="376"/>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77" t="s">
        <v>228</v>
      </c>
      <c r="C11" s="378"/>
      <c r="D11" s="378"/>
      <c r="E11" s="378"/>
      <c r="F11" s="378"/>
      <c r="G11" s="378"/>
      <c r="H11" s="379"/>
      <c r="I11" s="142"/>
      <c r="J11" s="377" t="s">
        <v>176</v>
      </c>
      <c r="K11" s="378"/>
      <c r="L11" s="378"/>
      <c r="M11" s="378"/>
      <c r="N11" s="378"/>
      <c r="O11" s="378"/>
      <c r="P11" s="379"/>
    </row>
    <row r="12" spans="1:17" ht="17.25">
      <c r="B12" s="369" t="s">
        <v>249</v>
      </c>
      <c r="C12" s="370"/>
      <c r="D12" s="371"/>
      <c r="E12" s="112">
        <v>119</v>
      </c>
      <c r="F12" s="113">
        <v>96</v>
      </c>
      <c r="G12" s="113">
        <v>113</v>
      </c>
      <c r="H12" s="114">
        <f t="shared" ref="H12:H17" si="2">SUM(E12:G12)</f>
        <v>328</v>
      </c>
      <c r="J12" s="369" t="s">
        <v>252</v>
      </c>
      <c r="K12" s="370"/>
      <c r="L12" s="371"/>
      <c r="M12" s="112">
        <v>138</v>
      </c>
      <c r="N12" s="113">
        <v>110</v>
      </c>
      <c r="O12" s="113">
        <v>119</v>
      </c>
      <c r="P12" s="114">
        <f t="shared" ref="P12:P17" si="3">SUM(M12:O12)</f>
        <v>367</v>
      </c>
    </row>
    <row r="13" spans="1:17" ht="17.25">
      <c r="B13" s="359" t="s">
        <v>339</v>
      </c>
      <c r="C13" s="360"/>
      <c r="D13" s="361"/>
      <c r="E13" s="115">
        <v>105</v>
      </c>
      <c r="F13" s="116">
        <v>102</v>
      </c>
      <c r="G13" s="116">
        <v>122</v>
      </c>
      <c r="H13" s="117">
        <f t="shared" si="2"/>
        <v>329</v>
      </c>
      <c r="J13" s="359" t="s">
        <v>299</v>
      </c>
      <c r="K13" s="360"/>
      <c r="L13" s="361"/>
      <c r="M13" s="115">
        <v>130</v>
      </c>
      <c r="N13" s="116">
        <v>90</v>
      </c>
      <c r="O13" s="116">
        <v>92</v>
      </c>
      <c r="P13" s="117">
        <f t="shared" si="3"/>
        <v>312</v>
      </c>
    </row>
    <row r="14" spans="1:17" ht="17.25">
      <c r="B14" s="359" t="s">
        <v>373</v>
      </c>
      <c r="C14" s="360"/>
      <c r="D14" s="361"/>
      <c r="E14" s="115">
        <v>107</v>
      </c>
      <c r="F14" s="116">
        <v>103</v>
      </c>
      <c r="G14" s="116">
        <v>91</v>
      </c>
      <c r="H14" s="117">
        <f t="shared" si="2"/>
        <v>301</v>
      </c>
      <c r="J14" s="359" t="s">
        <v>254</v>
      </c>
      <c r="K14" s="360"/>
      <c r="L14" s="361"/>
      <c r="M14" s="115">
        <v>116</v>
      </c>
      <c r="N14" s="116">
        <v>113</v>
      </c>
      <c r="O14" s="116">
        <v>117</v>
      </c>
      <c r="P14" s="117">
        <f t="shared" si="3"/>
        <v>346</v>
      </c>
    </row>
    <row r="15" spans="1:17" ht="17.25">
      <c r="B15" s="359" t="s">
        <v>248</v>
      </c>
      <c r="C15" s="360"/>
      <c r="D15" s="361"/>
      <c r="E15" s="115">
        <v>137</v>
      </c>
      <c r="F15" s="116">
        <v>127</v>
      </c>
      <c r="G15" s="116">
        <v>119</v>
      </c>
      <c r="H15" s="117">
        <f t="shared" si="2"/>
        <v>383</v>
      </c>
      <c r="J15" s="359" t="s">
        <v>253</v>
      </c>
      <c r="K15" s="360"/>
      <c r="L15" s="361"/>
      <c r="M15" s="115">
        <v>135</v>
      </c>
      <c r="N15" s="116">
        <v>110</v>
      </c>
      <c r="O15" s="116">
        <v>117</v>
      </c>
      <c r="P15" s="117">
        <f t="shared" si="3"/>
        <v>362</v>
      </c>
    </row>
    <row r="16" spans="1:17" ht="18" thickBot="1">
      <c r="B16" s="362" t="s">
        <v>324</v>
      </c>
      <c r="C16" s="363"/>
      <c r="D16" s="364"/>
      <c r="E16" s="118">
        <v>123</v>
      </c>
      <c r="F16" s="119">
        <v>119</v>
      </c>
      <c r="G16" s="119">
        <v>108</v>
      </c>
      <c r="H16" s="120">
        <f t="shared" si="2"/>
        <v>350</v>
      </c>
      <c r="J16" s="362" t="s">
        <v>255</v>
      </c>
      <c r="K16" s="363"/>
      <c r="L16" s="364"/>
      <c r="M16" s="118">
        <v>119</v>
      </c>
      <c r="N16" s="119">
        <v>122</v>
      </c>
      <c r="O16" s="119">
        <v>126</v>
      </c>
      <c r="P16" s="120">
        <f t="shared" si="3"/>
        <v>367</v>
      </c>
    </row>
    <row r="17" spans="2:16" ht="19.5" thickBot="1">
      <c r="B17" s="372" t="s">
        <v>43</v>
      </c>
      <c r="C17" s="373"/>
      <c r="D17" s="374"/>
      <c r="E17" s="121">
        <f>SUM(E12:E16)</f>
        <v>591</v>
      </c>
      <c r="F17" s="122">
        <f>SUM(F12:F16)</f>
        <v>547</v>
      </c>
      <c r="G17" s="122">
        <f>SUM(G12:G16)</f>
        <v>553</v>
      </c>
      <c r="H17" s="123">
        <f t="shared" si="2"/>
        <v>1691</v>
      </c>
      <c r="J17" s="372" t="s">
        <v>43</v>
      </c>
      <c r="K17" s="373"/>
      <c r="L17" s="374"/>
      <c r="M17" s="121">
        <f>SUM(M12:M16)</f>
        <v>638</v>
      </c>
      <c r="N17" s="122">
        <f>SUM(N12:N16)</f>
        <v>545</v>
      </c>
      <c r="O17" s="122">
        <f>SUM(O12:O16)</f>
        <v>571</v>
      </c>
      <c r="P17" s="123">
        <f t="shared" si="3"/>
        <v>1754</v>
      </c>
    </row>
    <row r="18" spans="2:16" ht="20.25" thickBot="1">
      <c r="B18" s="375" t="s">
        <v>42</v>
      </c>
      <c r="C18" s="376"/>
      <c r="D18" s="6">
        <f>SUM(E18:H18)</f>
        <v>2</v>
      </c>
      <c r="E18" s="124">
        <f>IF(E17&gt;M17,2,0)+IF(E17&lt;M17,0)+IF(E17=M17,1)</f>
        <v>0</v>
      </c>
      <c r="F18" s="125">
        <f>IF(F17&gt;N17,2,0)+IF(F17&lt;N17,0)+IF(F17=N17,1)</f>
        <v>2</v>
      </c>
      <c r="G18" s="125">
        <f>IF(G17&gt;O17,2,0)+IF(G17&lt;O17,0)+IF(G17=O17,1)</f>
        <v>0</v>
      </c>
      <c r="H18" s="126">
        <f>IF(H17&gt;P17,2,0)+IF(H17&lt;P17,0)+IF(H17=P17,1)</f>
        <v>0</v>
      </c>
      <c r="J18" s="375" t="s">
        <v>42</v>
      </c>
      <c r="K18" s="376"/>
      <c r="L18" s="6">
        <f>SUM(M18:P18)</f>
        <v>6</v>
      </c>
      <c r="M18" s="124">
        <f>IF(M17&gt;E17,2,0)+IF(M17&lt;E17,0)+IF(M17=E17,1)</f>
        <v>2</v>
      </c>
      <c r="N18" s="125">
        <f>IF(N17&gt;F17,2,0)+IF(N17&lt;F17,0)+IF(N17=F17,1)</f>
        <v>0</v>
      </c>
      <c r="O18" s="125">
        <f>IF(O17&gt;G17,2,0)+IF(O17&lt;G17,0)+IF(O17=G17,1)</f>
        <v>2</v>
      </c>
      <c r="P18" s="126">
        <f>IF(P17&gt;H17,2,0)+IF(P17&lt;H17,0)+IF(P17=H17,1)</f>
        <v>2</v>
      </c>
    </row>
    <row r="19" spans="2:16" ht="15.75" thickBot="1"/>
    <row r="20" spans="2:16" ht="30.75" thickBot="1">
      <c r="B20" s="366" t="s">
        <v>2</v>
      </c>
      <c r="C20" s="367"/>
      <c r="D20" s="367"/>
      <c r="E20" s="367"/>
      <c r="F20" s="367"/>
      <c r="G20" s="367"/>
      <c r="H20" s="368"/>
      <c r="I20" s="142"/>
      <c r="J20" s="366" t="s">
        <v>96</v>
      </c>
      <c r="K20" s="367"/>
      <c r="L20" s="367"/>
      <c r="M20" s="367"/>
      <c r="N20" s="367"/>
      <c r="O20" s="367"/>
      <c r="P20" s="368"/>
    </row>
    <row r="21" spans="2:16" ht="17.25">
      <c r="B21" s="369" t="s">
        <v>271</v>
      </c>
      <c r="C21" s="370"/>
      <c r="D21" s="371"/>
      <c r="E21" s="112">
        <v>98</v>
      </c>
      <c r="F21" s="113">
        <v>116</v>
      </c>
      <c r="G21" s="113">
        <v>107</v>
      </c>
      <c r="H21" s="114">
        <f t="shared" ref="H21:H26" si="4">SUM(E21:G21)</f>
        <v>321</v>
      </c>
      <c r="J21" s="369" t="s">
        <v>261</v>
      </c>
      <c r="K21" s="370"/>
      <c r="L21" s="371"/>
      <c r="M21" s="112">
        <v>103</v>
      </c>
      <c r="N21" s="113">
        <v>103</v>
      </c>
      <c r="O21" s="113">
        <v>100</v>
      </c>
      <c r="P21" s="114">
        <f t="shared" ref="P21:P26" si="5">SUM(M21:O21)</f>
        <v>306</v>
      </c>
    </row>
    <row r="22" spans="2:16" ht="17.25">
      <c r="B22" s="359" t="s">
        <v>70</v>
      </c>
      <c r="C22" s="360"/>
      <c r="D22" s="361"/>
      <c r="E22" s="115">
        <v>89</v>
      </c>
      <c r="F22" s="116">
        <v>112</v>
      </c>
      <c r="G22" s="116">
        <v>107</v>
      </c>
      <c r="H22" s="117">
        <f t="shared" si="4"/>
        <v>308</v>
      </c>
      <c r="J22" s="359" t="s">
        <v>154</v>
      </c>
      <c r="K22" s="360"/>
      <c r="L22" s="361"/>
      <c r="M22" s="115">
        <v>96</v>
      </c>
      <c r="N22" s="116">
        <v>105</v>
      </c>
      <c r="O22" s="116">
        <v>98</v>
      </c>
      <c r="P22" s="117">
        <f t="shared" si="5"/>
        <v>299</v>
      </c>
    </row>
    <row r="23" spans="2:16" ht="17.25">
      <c r="B23" s="359" t="s">
        <v>275</v>
      </c>
      <c r="C23" s="360"/>
      <c r="D23" s="361"/>
      <c r="E23" s="115">
        <v>98</v>
      </c>
      <c r="F23" s="116">
        <v>96</v>
      </c>
      <c r="G23" s="116">
        <v>110</v>
      </c>
      <c r="H23" s="117">
        <f t="shared" si="4"/>
        <v>304</v>
      </c>
      <c r="J23" s="359" t="s">
        <v>262</v>
      </c>
      <c r="K23" s="360"/>
      <c r="L23" s="361"/>
      <c r="M23" s="115">
        <v>98</v>
      </c>
      <c r="N23" s="116">
        <v>112</v>
      </c>
      <c r="O23" s="116">
        <v>106</v>
      </c>
      <c r="P23" s="117">
        <f t="shared" si="5"/>
        <v>316</v>
      </c>
    </row>
    <row r="24" spans="2:16" ht="17.25">
      <c r="B24" s="359" t="s">
        <v>273</v>
      </c>
      <c r="C24" s="360"/>
      <c r="D24" s="361"/>
      <c r="E24" s="115">
        <v>99</v>
      </c>
      <c r="F24" s="116">
        <v>108</v>
      </c>
      <c r="G24" s="116">
        <v>116</v>
      </c>
      <c r="H24" s="117">
        <f t="shared" si="4"/>
        <v>323</v>
      </c>
      <c r="J24" s="359" t="s">
        <v>263</v>
      </c>
      <c r="K24" s="360"/>
      <c r="L24" s="361"/>
      <c r="M24" s="115">
        <v>130</v>
      </c>
      <c r="N24" s="116">
        <v>104</v>
      </c>
      <c r="O24" s="116">
        <v>90</v>
      </c>
      <c r="P24" s="117">
        <f t="shared" si="5"/>
        <v>324</v>
      </c>
    </row>
    <row r="25" spans="2:16" ht="18" thickBot="1">
      <c r="B25" s="362" t="s">
        <v>322</v>
      </c>
      <c r="C25" s="363"/>
      <c r="D25" s="364"/>
      <c r="E25" s="118">
        <v>93</v>
      </c>
      <c r="F25" s="119">
        <v>124</v>
      </c>
      <c r="G25" s="119">
        <v>121</v>
      </c>
      <c r="H25" s="120">
        <f t="shared" si="4"/>
        <v>338</v>
      </c>
      <c r="J25" s="362" t="s">
        <v>264</v>
      </c>
      <c r="K25" s="363"/>
      <c r="L25" s="364"/>
      <c r="M25" s="118">
        <v>112</v>
      </c>
      <c r="N25" s="119">
        <v>116</v>
      </c>
      <c r="O25" s="119">
        <v>112</v>
      </c>
      <c r="P25" s="120">
        <f t="shared" si="5"/>
        <v>340</v>
      </c>
    </row>
    <row r="26" spans="2:16" ht="19.5" thickBot="1">
      <c r="B26" s="372" t="s">
        <v>43</v>
      </c>
      <c r="C26" s="373"/>
      <c r="D26" s="374"/>
      <c r="E26" s="121">
        <f>SUM(E21:E25)</f>
        <v>477</v>
      </c>
      <c r="F26" s="122">
        <f>SUM(F21:F25)</f>
        <v>556</v>
      </c>
      <c r="G26" s="122">
        <f>SUM(G21:G25)</f>
        <v>561</v>
      </c>
      <c r="H26" s="123">
        <f t="shared" si="4"/>
        <v>1594</v>
      </c>
      <c r="J26" s="372" t="s">
        <v>43</v>
      </c>
      <c r="K26" s="373"/>
      <c r="L26" s="374"/>
      <c r="M26" s="121">
        <f>SUM(M21:M25)</f>
        <v>539</v>
      </c>
      <c r="N26" s="122">
        <f>SUM(N21:N25)</f>
        <v>540</v>
      </c>
      <c r="O26" s="122">
        <f>SUM(O21:O25)</f>
        <v>506</v>
      </c>
      <c r="P26" s="123">
        <f t="shared" si="5"/>
        <v>1585</v>
      </c>
    </row>
    <row r="27" spans="2:16" ht="20.25" thickBot="1">
      <c r="B27" s="375" t="s">
        <v>42</v>
      </c>
      <c r="C27" s="376"/>
      <c r="D27" s="6">
        <f>SUM(E27:H27)</f>
        <v>6</v>
      </c>
      <c r="E27" s="124">
        <f>IF(E26&gt;M26,2,0)+IF(E26&lt;M26,0)+IF(E26=M26,1)</f>
        <v>0</v>
      </c>
      <c r="F27" s="125">
        <f>IF(F26&gt;N26,2,0)+IF(F26&lt;N26,0)+IF(F26=N26,1)</f>
        <v>2</v>
      </c>
      <c r="G27" s="125">
        <f>IF(G26&gt;O26,2,0)+IF(G26&lt;O26,0)+IF(G26=O26,1)</f>
        <v>2</v>
      </c>
      <c r="H27" s="126">
        <f>IF(H26&gt;P26,2,0)+IF(H26&lt;P26,0)+IF(H26=P26,1)</f>
        <v>2</v>
      </c>
      <c r="J27" s="375" t="s">
        <v>42</v>
      </c>
      <c r="K27" s="376"/>
      <c r="L27" s="6">
        <f>SUM(M27:P27)</f>
        <v>2</v>
      </c>
      <c r="M27" s="124">
        <f>IF(M26&gt;E26,2,0)+IF(M26&lt;E26,0)+IF(M26=E26,1)</f>
        <v>2</v>
      </c>
      <c r="N27" s="125">
        <f>IF(N26&gt;F26,2,0)+IF(N26&lt;F26,0)+IF(N26=F26,1)</f>
        <v>0</v>
      </c>
      <c r="O27" s="125">
        <f>IF(O26&gt;G26,2,0)+IF(O26&lt;G26,0)+IF(O26=G26,1)</f>
        <v>0</v>
      </c>
      <c r="P27" s="126">
        <f>IF(P26&gt;H26,2,0)+IF(P26&lt;H26,0)+IF(P26=H26,1)</f>
        <v>0</v>
      </c>
    </row>
    <row r="28" spans="2:16" ht="15.75" thickBot="1"/>
    <row r="29" spans="2:16" ht="30.75" thickBot="1">
      <c r="B29" s="377" t="s">
        <v>169</v>
      </c>
      <c r="C29" s="378"/>
      <c r="D29" s="378"/>
      <c r="E29" s="378"/>
      <c r="F29" s="378"/>
      <c r="G29" s="378"/>
      <c r="H29" s="379"/>
      <c r="I29" s="142"/>
      <c r="J29" s="377" t="s">
        <v>155</v>
      </c>
      <c r="K29" s="378"/>
      <c r="L29" s="378"/>
      <c r="M29" s="378"/>
      <c r="N29" s="378"/>
      <c r="O29" s="378"/>
      <c r="P29" s="379"/>
    </row>
    <row r="30" spans="2:16" ht="17.25">
      <c r="B30" s="369" t="s">
        <v>277</v>
      </c>
      <c r="C30" s="370"/>
      <c r="D30" s="371"/>
      <c r="E30" s="112">
        <v>113</v>
      </c>
      <c r="F30" s="113">
        <v>81</v>
      </c>
      <c r="G30" s="113">
        <v>101</v>
      </c>
      <c r="H30" s="114">
        <f t="shared" ref="H30:H35" si="6">SUM(E30:G30)</f>
        <v>295</v>
      </c>
      <c r="J30" s="369" t="s">
        <v>374</v>
      </c>
      <c r="K30" s="370"/>
      <c r="L30" s="371"/>
      <c r="M30" s="112">
        <v>103</v>
      </c>
      <c r="N30" s="113">
        <v>111</v>
      </c>
      <c r="O30" s="113">
        <v>121</v>
      </c>
      <c r="P30" s="114">
        <f t="shared" ref="P30:P35" si="7">SUM(M30:O30)</f>
        <v>335</v>
      </c>
    </row>
    <row r="31" spans="2:16" ht="17.25">
      <c r="B31" s="359" t="s">
        <v>279</v>
      </c>
      <c r="C31" s="360"/>
      <c r="D31" s="361"/>
      <c r="E31" s="115">
        <v>108</v>
      </c>
      <c r="F31" s="116">
        <v>108</v>
      </c>
      <c r="G31" s="116">
        <v>86</v>
      </c>
      <c r="H31" s="117">
        <f t="shared" si="6"/>
        <v>302</v>
      </c>
      <c r="J31" s="359" t="s">
        <v>245</v>
      </c>
      <c r="K31" s="360"/>
      <c r="L31" s="361"/>
      <c r="M31" s="115">
        <v>110</v>
      </c>
      <c r="N31" s="116">
        <v>108</v>
      </c>
      <c r="O31" s="116">
        <v>108</v>
      </c>
      <c r="P31" s="117">
        <f t="shared" si="7"/>
        <v>326</v>
      </c>
    </row>
    <row r="32" spans="2:16" ht="17.25">
      <c r="B32" s="359" t="s">
        <v>280</v>
      </c>
      <c r="C32" s="360"/>
      <c r="D32" s="361"/>
      <c r="E32" s="115">
        <v>90</v>
      </c>
      <c r="F32" s="116">
        <v>97</v>
      </c>
      <c r="G32" s="116">
        <v>96</v>
      </c>
      <c r="H32" s="117">
        <f t="shared" si="6"/>
        <v>283</v>
      </c>
      <c r="J32" s="359" t="s">
        <v>246</v>
      </c>
      <c r="K32" s="360"/>
      <c r="L32" s="361"/>
      <c r="M32" s="115">
        <v>109</v>
      </c>
      <c r="N32" s="116">
        <v>101</v>
      </c>
      <c r="O32" s="116">
        <v>102</v>
      </c>
      <c r="P32" s="117">
        <f t="shared" si="7"/>
        <v>312</v>
      </c>
    </row>
    <row r="33" spans="2:16" ht="17.25">
      <c r="B33" s="359" t="s">
        <v>86</v>
      </c>
      <c r="C33" s="360"/>
      <c r="D33" s="361"/>
      <c r="E33" s="115">
        <v>126</v>
      </c>
      <c r="F33" s="116">
        <v>129</v>
      </c>
      <c r="G33" s="116">
        <v>114</v>
      </c>
      <c r="H33" s="117">
        <f t="shared" si="6"/>
        <v>369</v>
      </c>
      <c r="J33" s="359" t="s">
        <v>244</v>
      </c>
      <c r="K33" s="360"/>
      <c r="L33" s="361"/>
      <c r="M33" s="115">
        <v>118</v>
      </c>
      <c r="N33" s="116">
        <v>123</v>
      </c>
      <c r="O33" s="116">
        <v>85</v>
      </c>
      <c r="P33" s="117">
        <f t="shared" si="7"/>
        <v>326</v>
      </c>
    </row>
    <row r="34" spans="2:16" ht="18" thickBot="1">
      <c r="B34" s="362" t="s">
        <v>276</v>
      </c>
      <c r="C34" s="363"/>
      <c r="D34" s="364"/>
      <c r="E34" s="118">
        <v>93</v>
      </c>
      <c r="F34" s="119">
        <v>140</v>
      </c>
      <c r="G34" s="119">
        <v>100</v>
      </c>
      <c r="H34" s="120">
        <f t="shared" si="6"/>
        <v>333</v>
      </c>
      <c r="J34" s="362" t="s">
        <v>83</v>
      </c>
      <c r="K34" s="363"/>
      <c r="L34" s="364"/>
      <c r="M34" s="118">
        <v>119</v>
      </c>
      <c r="N34" s="119">
        <v>96</v>
      </c>
      <c r="O34" s="119">
        <v>122</v>
      </c>
      <c r="P34" s="120">
        <f t="shared" si="7"/>
        <v>337</v>
      </c>
    </row>
    <row r="35" spans="2:16" ht="19.5" thickBot="1">
      <c r="B35" s="372" t="s">
        <v>43</v>
      </c>
      <c r="C35" s="373"/>
      <c r="D35" s="374"/>
      <c r="E35" s="121">
        <f>SUM(E30:E34)</f>
        <v>530</v>
      </c>
      <c r="F35" s="122">
        <f>SUM(F30:F34)</f>
        <v>555</v>
      </c>
      <c r="G35" s="122">
        <f>SUM(G30:G34)</f>
        <v>497</v>
      </c>
      <c r="H35" s="123">
        <f t="shared" si="6"/>
        <v>1582</v>
      </c>
      <c r="J35" s="372" t="s">
        <v>43</v>
      </c>
      <c r="K35" s="373"/>
      <c r="L35" s="374"/>
      <c r="M35" s="121">
        <f>SUM(M30:M34)</f>
        <v>559</v>
      </c>
      <c r="N35" s="122">
        <f>SUM(N30:N34)</f>
        <v>539</v>
      </c>
      <c r="O35" s="122">
        <f>SUM(O30:O34)</f>
        <v>538</v>
      </c>
      <c r="P35" s="123">
        <f t="shared" si="7"/>
        <v>1636</v>
      </c>
    </row>
    <row r="36" spans="2:16" ht="20.25" thickBot="1">
      <c r="B36" s="375" t="s">
        <v>42</v>
      </c>
      <c r="C36" s="376"/>
      <c r="D36" s="6">
        <f>SUM(E36:H36)</f>
        <v>2</v>
      </c>
      <c r="E36" s="124">
        <f>IF(E35&gt;M35,2,0)+IF(E35&lt;M35,0)+IF(E35=M35,1)</f>
        <v>0</v>
      </c>
      <c r="F36" s="125">
        <f>IF(F35&gt;N35,2,0)+IF(F35&lt;N35,0)+IF(F35=N35,1)</f>
        <v>2</v>
      </c>
      <c r="G36" s="125">
        <f>IF(G35&gt;O35,2,0)+IF(G35&lt;O35,0)+IF(G35=O35,1)</f>
        <v>0</v>
      </c>
      <c r="H36" s="126">
        <f>IF(H35&gt;P35,2,0)+IF(H35&lt;P35,0)+IF(H35=P35,1)</f>
        <v>0</v>
      </c>
      <c r="J36" s="375" t="s">
        <v>42</v>
      </c>
      <c r="K36" s="376"/>
      <c r="L36" s="6">
        <f>SUM(M36:P36)</f>
        <v>6</v>
      </c>
      <c r="M36" s="124">
        <f>IF(M35&gt;E35,2,0)+IF(M35&lt;E35,0)+IF(M35=E35,1)</f>
        <v>2</v>
      </c>
      <c r="N36" s="125">
        <f>IF(N35&gt;F35,2,0)+IF(N35&lt;F35,0)+IF(N35=F35,1)</f>
        <v>0</v>
      </c>
      <c r="O36" s="125">
        <f>IF(O35&gt;G35,2,0)+IF(O35&lt;G35,0)+IF(O35=G35,1)</f>
        <v>2</v>
      </c>
      <c r="P36" s="126">
        <f>IF(P35&gt;H35,2,0)+IF(P35&lt;H35,0)+IF(P35=H35,1)</f>
        <v>2</v>
      </c>
    </row>
    <row r="37" spans="2:16" ht="15.75" thickBot="1"/>
    <row r="38" spans="2:16" ht="30.75" thickBot="1">
      <c r="B38" s="366" t="s">
        <v>1</v>
      </c>
      <c r="C38" s="367"/>
      <c r="D38" s="367"/>
      <c r="E38" s="367"/>
      <c r="F38" s="367"/>
      <c r="G38" s="367"/>
      <c r="H38" s="368"/>
      <c r="I38" s="142"/>
      <c r="J38" s="366" t="s">
        <v>95</v>
      </c>
      <c r="K38" s="367"/>
      <c r="L38" s="367"/>
      <c r="M38" s="367"/>
      <c r="N38" s="367"/>
      <c r="O38" s="367"/>
      <c r="P38" s="368"/>
    </row>
    <row r="39" spans="2:16" ht="17.25">
      <c r="B39" s="369" t="s">
        <v>257</v>
      </c>
      <c r="C39" s="370"/>
      <c r="D39" s="371"/>
      <c r="E39" s="112">
        <v>97</v>
      </c>
      <c r="F39" s="113">
        <v>101</v>
      </c>
      <c r="G39" s="113">
        <v>102</v>
      </c>
      <c r="H39" s="114">
        <f t="shared" ref="H39:H44" si="8">SUM(E39:G39)</f>
        <v>300</v>
      </c>
      <c r="J39" s="369" t="s">
        <v>229</v>
      </c>
      <c r="K39" s="370"/>
      <c r="L39" s="371"/>
      <c r="M39" s="112">
        <v>122</v>
      </c>
      <c r="N39" s="113">
        <v>107</v>
      </c>
      <c r="O39" s="113">
        <v>159</v>
      </c>
      <c r="P39" s="114">
        <f t="shared" ref="P39:P44" si="9">SUM(M39:O39)</f>
        <v>388</v>
      </c>
    </row>
    <row r="40" spans="2:16" ht="17.25">
      <c r="B40" s="359" t="s">
        <v>259</v>
      </c>
      <c r="C40" s="360"/>
      <c r="D40" s="361"/>
      <c r="E40" s="115">
        <v>111</v>
      </c>
      <c r="F40" s="116">
        <v>120</v>
      </c>
      <c r="G40" s="116">
        <v>110</v>
      </c>
      <c r="H40" s="117">
        <f t="shared" si="8"/>
        <v>341</v>
      </c>
      <c r="J40" s="359" t="s">
        <v>170</v>
      </c>
      <c r="K40" s="360"/>
      <c r="L40" s="361"/>
      <c r="M40" s="115">
        <v>113</v>
      </c>
      <c r="N40" s="116">
        <v>129</v>
      </c>
      <c r="O40" s="116">
        <v>103</v>
      </c>
      <c r="P40" s="117">
        <f t="shared" si="9"/>
        <v>345</v>
      </c>
    </row>
    <row r="41" spans="2:16" ht="17.25">
      <c r="B41" s="359" t="s">
        <v>258</v>
      </c>
      <c r="C41" s="360"/>
      <c r="D41" s="361"/>
      <c r="E41" s="115">
        <v>99</v>
      </c>
      <c r="F41" s="116">
        <v>133</v>
      </c>
      <c r="G41" s="116">
        <v>104</v>
      </c>
      <c r="H41" s="117">
        <f t="shared" si="8"/>
        <v>336</v>
      </c>
      <c r="J41" s="359" t="s">
        <v>158</v>
      </c>
      <c r="K41" s="360"/>
      <c r="L41" s="361"/>
      <c r="M41" s="115">
        <v>90</v>
      </c>
      <c r="N41" s="116">
        <v>102</v>
      </c>
      <c r="O41" s="116">
        <v>116</v>
      </c>
      <c r="P41" s="117">
        <f t="shared" si="9"/>
        <v>308</v>
      </c>
    </row>
    <row r="42" spans="2:16" ht="17.25">
      <c r="B42" s="359" t="s">
        <v>256</v>
      </c>
      <c r="C42" s="360"/>
      <c r="D42" s="361"/>
      <c r="E42" s="115">
        <v>98</v>
      </c>
      <c r="F42" s="116">
        <v>108</v>
      </c>
      <c r="G42" s="116">
        <v>97</v>
      </c>
      <c r="H42" s="117">
        <f t="shared" si="8"/>
        <v>303</v>
      </c>
      <c r="J42" s="359" t="s">
        <v>157</v>
      </c>
      <c r="K42" s="360"/>
      <c r="L42" s="361"/>
      <c r="M42" s="115">
        <v>106</v>
      </c>
      <c r="N42" s="116">
        <v>141</v>
      </c>
      <c r="O42" s="116">
        <v>113</v>
      </c>
      <c r="P42" s="117">
        <f t="shared" si="9"/>
        <v>360</v>
      </c>
    </row>
    <row r="43" spans="2:16" ht="18" thickBot="1">
      <c r="B43" s="362" t="s">
        <v>260</v>
      </c>
      <c r="C43" s="363"/>
      <c r="D43" s="364"/>
      <c r="E43" s="118">
        <v>106</v>
      </c>
      <c r="F43" s="119">
        <v>119</v>
      </c>
      <c r="G43" s="119">
        <v>119</v>
      </c>
      <c r="H43" s="120">
        <f t="shared" si="8"/>
        <v>344</v>
      </c>
      <c r="J43" s="362" t="s">
        <v>64</v>
      </c>
      <c r="K43" s="363"/>
      <c r="L43" s="364"/>
      <c r="M43" s="118">
        <v>117</v>
      </c>
      <c r="N43" s="119">
        <v>122</v>
      </c>
      <c r="O43" s="119">
        <v>132</v>
      </c>
      <c r="P43" s="120">
        <f t="shared" si="9"/>
        <v>371</v>
      </c>
    </row>
    <row r="44" spans="2:16" ht="19.5" thickBot="1">
      <c r="B44" s="372" t="s">
        <v>43</v>
      </c>
      <c r="C44" s="373"/>
      <c r="D44" s="374"/>
      <c r="E44" s="121">
        <f>SUM(E39:E43)</f>
        <v>511</v>
      </c>
      <c r="F44" s="122">
        <f>SUM(F39:F43)</f>
        <v>581</v>
      </c>
      <c r="G44" s="122">
        <f>SUM(G39:G43)</f>
        <v>532</v>
      </c>
      <c r="H44" s="123">
        <f t="shared" si="8"/>
        <v>1624</v>
      </c>
      <c r="J44" s="372" t="s">
        <v>43</v>
      </c>
      <c r="K44" s="373"/>
      <c r="L44" s="374"/>
      <c r="M44" s="121">
        <f>SUM(M39:M43)</f>
        <v>548</v>
      </c>
      <c r="N44" s="122">
        <f>SUM(N39:N43)</f>
        <v>601</v>
      </c>
      <c r="O44" s="122">
        <f>SUM(O39:O43)</f>
        <v>623</v>
      </c>
      <c r="P44" s="123">
        <f t="shared" si="9"/>
        <v>1772</v>
      </c>
    </row>
    <row r="45" spans="2:16" ht="20.25" thickBot="1">
      <c r="B45" s="375" t="s">
        <v>42</v>
      </c>
      <c r="C45" s="376"/>
      <c r="D45" s="6">
        <f>SUM(E45:H45)</f>
        <v>0</v>
      </c>
      <c r="E45" s="124">
        <f>IF(E44&gt;M44,2,0)+IF(E44&lt;M44,0)+IF(E44=M44,1)</f>
        <v>0</v>
      </c>
      <c r="F45" s="125">
        <f>IF(F44&gt;N44,2,0)+IF(F44&lt;N44,0)+IF(F44=N44,1)</f>
        <v>0</v>
      </c>
      <c r="G45" s="125">
        <f>IF(G44&gt;O44,2,0)+IF(G44&lt;O44,0)+IF(G44=O44,1)</f>
        <v>0</v>
      </c>
      <c r="H45" s="126">
        <f>IF(H44&gt;P44,2,0)+IF(H44&lt;P44,0)+IF(H44=P44,1)</f>
        <v>0</v>
      </c>
      <c r="J45" s="375" t="s">
        <v>42</v>
      </c>
      <c r="K45" s="376"/>
      <c r="L45" s="6">
        <f>SUM(M45:P45)</f>
        <v>8</v>
      </c>
      <c r="M45" s="124">
        <f>IF(M44&gt;E44,2,0)+IF(M44&lt;E44,0)+IF(M44=E44,1)</f>
        <v>2</v>
      </c>
      <c r="N45" s="125">
        <f>IF(N44&gt;F44,2,0)+IF(N44&lt;F44,0)+IF(N44=F44,1)</f>
        <v>2</v>
      </c>
      <c r="O45" s="125">
        <f>IF(O44&gt;G44,2,0)+IF(O44&lt;G44,0)+IF(O44=G44,1)</f>
        <v>2</v>
      </c>
      <c r="P45" s="126">
        <f>IF(P44&gt;H44,2,0)+IF(P44&lt;H44,0)+IF(P44=H44,1)</f>
        <v>2</v>
      </c>
    </row>
    <row r="46" spans="2:16" ht="15.75" thickBot="1"/>
    <row r="47" spans="2:16" ht="30.75" thickBot="1">
      <c r="B47" s="377" t="s">
        <v>97</v>
      </c>
      <c r="C47" s="378"/>
      <c r="D47" s="378"/>
      <c r="E47" s="378"/>
      <c r="F47" s="378"/>
      <c r="G47" s="378"/>
      <c r="H47" s="379"/>
      <c r="I47" s="142"/>
      <c r="J47" s="377" t="s">
        <v>175</v>
      </c>
      <c r="K47" s="378"/>
      <c r="L47" s="378"/>
      <c r="M47" s="378"/>
      <c r="N47" s="378"/>
      <c r="O47" s="378"/>
      <c r="P47" s="379"/>
    </row>
    <row r="48" spans="2:16" ht="17.25">
      <c r="B48" s="369" t="s">
        <v>285</v>
      </c>
      <c r="C48" s="370"/>
      <c r="D48" s="371"/>
      <c r="E48" s="112">
        <v>119</v>
      </c>
      <c r="F48" s="113">
        <v>116</v>
      </c>
      <c r="G48" s="113">
        <v>101</v>
      </c>
      <c r="H48" s="114">
        <f t="shared" ref="H48:H53" si="10">SUM(E48:G48)</f>
        <v>336</v>
      </c>
      <c r="J48" s="369" t="s">
        <v>171</v>
      </c>
      <c r="K48" s="370"/>
      <c r="L48" s="371"/>
      <c r="M48" s="112">
        <v>119</v>
      </c>
      <c r="N48" s="113">
        <v>113</v>
      </c>
      <c r="O48" s="113">
        <v>109</v>
      </c>
      <c r="P48" s="114">
        <f t="shared" ref="P48:P53" si="11">SUM(M48:O48)</f>
        <v>341</v>
      </c>
    </row>
    <row r="49" spans="2:16" ht="17.25">
      <c r="B49" s="359" t="s">
        <v>288</v>
      </c>
      <c r="C49" s="360"/>
      <c r="D49" s="361"/>
      <c r="E49" s="115">
        <v>116</v>
      </c>
      <c r="F49" s="116">
        <v>133</v>
      </c>
      <c r="G49" s="116">
        <v>122</v>
      </c>
      <c r="H49" s="117">
        <f t="shared" si="10"/>
        <v>371</v>
      </c>
      <c r="J49" s="359" t="s">
        <v>342</v>
      </c>
      <c r="K49" s="360"/>
      <c r="L49" s="361"/>
      <c r="M49" s="115">
        <v>107</v>
      </c>
      <c r="N49" s="116">
        <v>116</v>
      </c>
      <c r="O49" s="116">
        <v>102</v>
      </c>
      <c r="P49" s="117">
        <f t="shared" si="11"/>
        <v>325</v>
      </c>
    </row>
    <row r="50" spans="2:16" ht="17.25">
      <c r="B50" s="359" t="s">
        <v>353</v>
      </c>
      <c r="C50" s="360"/>
      <c r="D50" s="361"/>
      <c r="E50" s="115">
        <v>108</v>
      </c>
      <c r="F50" s="116">
        <v>109</v>
      </c>
      <c r="G50" s="116">
        <v>137</v>
      </c>
      <c r="H50" s="117">
        <f t="shared" si="10"/>
        <v>354</v>
      </c>
      <c r="J50" s="359" t="s">
        <v>358</v>
      </c>
      <c r="K50" s="360"/>
      <c r="L50" s="361"/>
      <c r="M50" s="115">
        <v>122</v>
      </c>
      <c r="N50" s="116">
        <v>122</v>
      </c>
      <c r="O50" s="116">
        <v>125</v>
      </c>
      <c r="P50" s="117">
        <f t="shared" si="11"/>
        <v>369</v>
      </c>
    </row>
    <row r="51" spans="2:16" ht="17.25">
      <c r="B51" s="359" t="s">
        <v>286</v>
      </c>
      <c r="C51" s="360"/>
      <c r="D51" s="361"/>
      <c r="E51" s="115">
        <v>129</v>
      </c>
      <c r="F51" s="116">
        <v>133</v>
      </c>
      <c r="G51" s="116">
        <v>100</v>
      </c>
      <c r="H51" s="117">
        <f t="shared" si="10"/>
        <v>362</v>
      </c>
      <c r="J51" s="359" t="s">
        <v>165</v>
      </c>
      <c r="K51" s="360"/>
      <c r="L51" s="361"/>
      <c r="M51" s="115">
        <v>127</v>
      </c>
      <c r="N51" s="116">
        <v>110</v>
      </c>
      <c r="O51" s="116">
        <v>100</v>
      </c>
      <c r="P51" s="117">
        <f t="shared" si="11"/>
        <v>337</v>
      </c>
    </row>
    <row r="52" spans="2:16" ht="18" thickBot="1">
      <c r="B52" s="362" t="s">
        <v>355</v>
      </c>
      <c r="C52" s="363"/>
      <c r="D52" s="364"/>
      <c r="E52" s="118">
        <v>107</v>
      </c>
      <c r="F52" s="119">
        <v>131</v>
      </c>
      <c r="G52" s="119">
        <v>123</v>
      </c>
      <c r="H52" s="120">
        <f t="shared" si="10"/>
        <v>361</v>
      </c>
      <c r="J52" s="362" t="s">
        <v>166</v>
      </c>
      <c r="K52" s="363"/>
      <c r="L52" s="364"/>
      <c r="M52" s="118">
        <v>111</v>
      </c>
      <c r="N52" s="119">
        <v>123</v>
      </c>
      <c r="O52" s="119">
        <v>92</v>
      </c>
      <c r="P52" s="120">
        <f t="shared" si="11"/>
        <v>326</v>
      </c>
    </row>
    <row r="53" spans="2:16" ht="19.5" thickBot="1">
      <c r="B53" s="372" t="s">
        <v>43</v>
      </c>
      <c r="C53" s="373"/>
      <c r="D53" s="374"/>
      <c r="E53" s="121">
        <f>SUM(E48:E52)</f>
        <v>579</v>
      </c>
      <c r="F53" s="122">
        <f>SUM(F48:F52)</f>
        <v>622</v>
      </c>
      <c r="G53" s="122">
        <f>SUM(G48:G52)</f>
        <v>583</v>
      </c>
      <c r="H53" s="123">
        <f t="shared" si="10"/>
        <v>1784</v>
      </c>
      <c r="J53" s="372" t="s">
        <v>43</v>
      </c>
      <c r="K53" s="373"/>
      <c r="L53" s="374"/>
      <c r="M53" s="121">
        <f>SUM(M48:M52)</f>
        <v>586</v>
      </c>
      <c r="N53" s="122">
        <f>SUM(N48:N52)</f>
        <v>584</v>
      </c>
      <c r="O53" s="122">
        <f>SUM(O48:O52)</f>
        <v>528</v>
      </c>
      <c r="P53" s="123">
        <f t="shared" si="11"/>
        <v>1698</v>
      </c>
    </row>
    <row r="54" spans="2:16" ht="20.25" thickBot="1">
      <c r="B54" s="375" t="s">
        <v>42</v>
      </c>
      <c r="C54" s="376"/>
      <c r="D54" s="6">
        <f>SUM(E54:H54)</f>
        <v>6</v>
      </c>
      <c r="E54" s="124">
        <f>IF(E53&gt;M53,2,0)+IF(E53&lt;M53,0)+IF(E53=M53,1)</f>
        <v>0</v>
      </c>
      <c r="F54" s="125">
        <f>IF(F53&gt;N53,2,0)+IF(F53&lt;N53,0)+IF(F53=N53,1)</f>
        <v>2</v>
      </c>
      <c r="G54" s="125">
        <f>IF(G53&gt;O53,2,0)+IF(G53&lt;O53,0)+IF(G53=O53,1)</f>
        <v>2</v>
      </c>
      <c r="H54" s="126">
        <f>IF(H53&gt;P53,2,0)+IF(H53&lt;P53,0)+IF(H53=P53,1)</f>
        <v>2</v>
      </c>
      <c r="J54" s="375" t="s">
        <v>42</v>
      </c>
      <c r="K54" s="376"/>
      <c r="L54" s="6">
        <f>SUM(M54:P54)</f>
        <v>2</v>
      </c>
      <c r="M54" s="124">
        <f>IF(M53&gt;E53,2,0)+IF(M53&lt;E53,0)+IF(M53=E53,1)</f>
        <v>2</v>
      </c>
      <c r="N54" s="125">
        <f>IF(N53&gt;F53,2,0)+IF(N53&lt;F53,0)+IF(N53=F53,1)</f>
        <v>0</v>
      </c>
      <c r="O54" s="125">
        <f>IF(O53&gt;G53,2,0)+IF(O53&lt;G53,0)+IF(O53=G53,1)</f>
        <v>0</v>
      </c>
      <c r="P54" s="126">
        <f>IF(P53&gt;H53,2,0)+IF(P53&lt;H53,0)+IF(P53=H53,1)</f>
        <v>0</v>
      </c>
    </row>
    <row r="55" spans="2:16" ht="15.75" thickBot="1"/>
    <row r="56" spans="2:16" ht="21.75" thickTop="1" thickBot="1">
      <c r="B56" s="383" t="s">
        <v>222</v>
      </c>
      <c r="C56" s="384"/>
      <c r="D56" s="384"/>
      <c r="E56" s="384"/>
      <c r="F56" s="384"/>
      <c r="G56" s="384"/>
      <c r="H56" s="385"/>
      <c r="J56" s="383" t="s">
        <v>223</v>
      </c>
      <c r="K56" s="384"/>
      <c r="L56" s="384"/>
      <c r="M56" s="384"/>
      <c r="N56" s="384"/>
      <c r="O56" s="384"/>
      <c r="P56" s="385"/>
    </row>
    <row r="57" spans="2:16" ht="17.25" thickTop="1">
      <c r="B57" s="386" t="s">
        <v>169</v>
      </c>
      <c r="C57" s="387"/>
      <c r="D57" s="387"/>
      <c r="E57" s="11" t="s">
        <v>172</v>
      </c>
      <c r="F57" s="387" t="s">
        <v>97</v>
      </c>
      <c r="G57" s="387"/>
      <c r="H57" s="388"/>
      <c r="I57" s="143"/>
      <c r="J57" s="386" t="s">
        <v>1</v>
      </c>
      <c r="K57" s="387"/>
      <c r="L57" s="387"/>
      <c r="M57" s="11" t="s">
        <v>172</v>
      </c>
      <c r="N57" s="387" t="s">
        <v>169</v>
      </c>
      <c r="O57" s="387"/>
      <c r="P57" s="388"/>
    </row>
    <row r="58" spans="2:16" ht="16.5">
      <c r="B58" s="380" t="s">
        <v>175</v>
      </c>
      <c r="C58" s="381"/>
      <c r="D58" s="381"/>
      <c r="E58" s="11" t="s">
        <v>172</v>
      </c>
      <c r="F58" s="381" t="s">
        <v>2</v>
      </c>
      <c r="G58" s="381"/>
      <c r="H58" s="382"/>
      <c r="I58" s="143"/>
      <c r="J58" s="380" t="s">
        <v>2</v>
      </c>
      <c r="K58" s="381"/>
      <c r="L58" s="381"/>
      <c r="M58" s="11" t="s">
        <v>172</v>
      </c>
      <c r="N58" s="381" t="s">
        <v>228</v>
      </c>
      <c r="O58" s="381"/>
      <c r="P58" s="382"/>
    </row>
    <row r="59" spans="2:16" ht="16.5">
      <c r="B59" s="380" t="s">
        <v>96</v>
      </c>
      <c r="C59" s="381"/>
      <c r="D59" s="381"/>
      <c r="E59" s="11" t="s">
        <v>172</v>
      </c>
      <c r="F59" s="381" t="s">
        <v>1</v>
      </c>
      <c r="G59" s="381"/>
      <c r="H59" s="382"/>
      <c r="I59" s="143"/>
      <c r="J59" s="380" t="s">
        <v>97</v>
      </c>
      <c r="K59" s="381"/>
      <c r="L59" s="381"/>
      <c r="M59" s="11" t="s">
        <v>172</v>
      </c>
      <c r="N59" s="381" t="s">
        <v>142</v>
      </c>
      <c r="O59" s="381"/>
      <c r="P59" s="382"/>
    </row>
    <row r="60" spans="2:16" ht="16.5">
      <c r="B60" s="380" t="s">
        <v>228</v>
      </c>
      <c r="C60" s="381"/>
      <c r="D60" s="381"/>
      <c r="E60" s="11" t="s">
        <v>172</v>
      </c>
      <c r="F60" s="381" t="s">
        <v>95</v>
      </c>
      <c r="G60" s="381"/>
      <c r="H60" s="382"/>
      <c r="I60" s="143"/>
      <c r="J60" s="380" t="s">
        <v>155</v>
      </c>
      <c r="K60" s="381"/>
      <c r="L60" s="381"/>
      <c r="M60" s="11" t="s">
        <v>172</v>
      </c>
      <c r="N60" s="381" t="s">
        <v>175</v>
      </c>
      <c r="O60" s="381"/>
      <c r="P60" s="382"/>
    </row>
    <row r="61" spans="2:16" ht="16.5">
      <c r="B61" s="380" t="s">
        <v>142</v>
      </c>
      <c r="C61" s="381"/>
      <c r="D61" s="381"/>
      <c r="E61" s="11" t="s">
        <v>172</v>
      </c>
      <c r="F61" s="381" t="s">
        <v>176</v>
      </c>
      <c r="G61" s="381"/>
      <c r="H61" s="382"/>
      <c r="I61" s="143"/>
      <c r="J61" s="380" t="s">
        <v>163</v>
      </c>
      <c r="K61" s="381"/>
      <c r="L61" s="381"/>
      <c r="M61" s="11" t="s">
        <v>172</v>
      </c>
      <c r="N61" s="381" t="s">
        <v>96</v>
      </c>
      <c r="O61" s="381"/>
      <c r="P61" s="382"/>
    </row>
    <row r="62" spans="2:16" ht="17.25" thickBot="1">
      <c r="B62" s="389" t="s">
        <v>155</v>
      </c>
      <c r="C62" s="390"/>
      <c r="D62" s="390"/>
      <c r="E62" s="144" t="s">
        <v>172</v>
      </c>
      <c r="F62" s="390" t="s">
        <v>163</v>
      </c>
      <c r="G62" s="390"/>
      <c r="H62" s="391"/>
      <c r="I62" s="143"/>
      <c r="J62" s="389" t="s">
        <v>95</v>
      </c>
      <c r="K62" s="390"/>
      <c r="L62" s="390"/>
      <c r="M62" s="144" t="s">
        <v>172</v>
      </c>
      <c r="N62" s="390" t="s">
        <v>176</v>
      </c>
      <c r="O62" s="390"/>
      <c r="P62" s="391"/>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54" priority="14" operator="greaterThanOrEqual">
      <formula>150</formula>
    </cfRule>
  </conditionalFormatting>
  <conditionalFormatting sqref="E12:G16">
    <cfRule type="cellIs" dxfId="53" priority="17" operator="greaterThanOrEqual">
      <formula>150</formula>
    </cfRule>
  </conditionalFormatting>
  <conditionalFormatting sqref="E21:G25">
    <cfRule type="cellIs" dxfId="52" priority="8" operator="greaterThanOrEqual">
      <formula>150</formula>
    </cfRule>
  </conditionalFormatting>
  <conditionalFormatting sqref="E30:G34">
    <cfRule type="cellIs" dxfId="51" priority="11" operator="greaterThanOrEqual">
      <formula>150</formula>
    </cfRule>
  </conditionalFormatting>
  <conditionalFormatting sqref="E39:G43">
    <cfRule type="cellIs" dxfId="50" priority="2" operator="greaterThanOrEqual">
      <formula>150</formula>
    </cfRule>
  </conditionalFormatting>
  <conditionalFormatting sqref="E48:G52">
    <cfRule type="cellIs" dxfId="49" priority="5" operator="greaterThanOrEqual">
      <formula>150</formula>
    </cfRule>
  </conditionalFormatting>
  <conditionalFormatting sqref="H3:H7 P3:P7">
    <cfRule type="cellIs" dxfId="48" priority="15" operator="greaterThanOrEqual">
      <formula>400</formula>
    </cfRule>
  </conditionalFormatting>
  <conditionalFormatting sqref="H12:H16 P12:P16">
    <cfRule type="cellIs" dxfId="47" priority="18" operator="greaterThanOrEqual">
      <formula>400</formula>
    </cfRule>
  </conditionalFormatting>
  <conditionalFormatting sqref="H21:H25 P21:P25">
    <cfRule type="cellIs" dxfId="46" priority="9" operator="greaterThanOrEqual">
      <formula>400</formula>
    </cfRule>
  </conditionalFormatting>
  <conditionalFormatting sqref="H30:H34 P30:P34">
    <cfRule type="cellIs" dxfId="45" priority="12" operator="greaterThanOrEqual">
      <formula>400</formula>
    </cfRule>
  </conditionalFormatting>
  <conditionalFormatting sqref="H39:H43 P39:P43">
    <cfRule type="cellIs" dxfId="44" priority="3" operator="greaterThanOrEqual">
      <formula>400</formula>
    </cfRule>
  </conditionalFormatting>
  <conditionalFormatting sqref="H48:H52 P48:P52">
    <cfRule type="cellIs" dxfId="43" priority="6" operator="greaterThanOrEqual">
      <formula>400</formula>
    </cfRule>
  </conditionalFormatting>
  <conditionalFormatting sqref="M3:O7">
    <cfRule type="cellIs" dxfId="42" priority="13" operator="greaterThanOrEqual">
      <formula>150</formula>
    </cfRule>
  </conditionalFormatting>
  <conditionalFormatting sqref="M12:O16">
    <cfRule type="cellIs" dxfId="41" priority="16" operator="greaterThanOrEqual">
      <formula>150</formula>
    </cfRule>
  </conditionalFormatting>
  <conditionalFormatting sqref="M21:O25">
    <cfRule type="cellIs" dxfId="40" priority="7" operator="greaterThanOrEqual">
      <formula>150</formula>
    </cfRule>
  </conditionalFormatting>
  <conditionalFormatting sqref="M30:O34">
    <cfRule type="cellIs" dxfId="39" priority="10" operator="greaterThanOrEqual">
      <formula>150</formula>
    </cfRule>
  </conditionalFormatting>
  <conditionalFormatting sqref="M39:O43">
    <cfRule type="cellIs" dxfId="38" priority="1" operator="greaterThanOrEqual">
      <formula>150</formula>
    </cfRule>
  </conditionalFormatting>
  <conditionalFormatting sqref="M48:O52">
    <cfRule type="cellIs" dxfId="37" priority="4" operator="greaterThanOrEqual">
      <formula>150</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90D23-EB5C-4C1B-9BE1-BD9FF23CE814}">
  <dimension ref="A1:Q63"/>
  <sheetViews>
    <sheetView topLeftCell="A44"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5" t="s">
        <v>375</v>
      </c>
      <c r="B1" s="365"/>
      <c r="C1" s="365"/>
      <c r="D1" s="365"/>
      <c r="E1" s="365"/>
      <c r="F1" s="365"/>
      <c r="G1" s="365"/>
      <c r="H1" s="365"/>
      <c r="I1" s="365"/>
      <c r="J1" s="365"/>
      <c r="K1" s="365"/>
      <c r="L1" s="365"/>
      <c r="M1" s="365"/>
      <c r="N1" s="365"/>
      <c r="O1" s="365"/>
      <c r="P1" s="365"/>
      <c r="Q1" s="365"/>
    </row>
    <row r="2" spans="1:17" ht="30.75" thickBot="1">
      <c r="B2" s="366" t="s">
        <v>228</v>
      </c>
      <c r="C2" s="367"/>
      <c r="D2" s="367"/>
      <c r="E2" s="367"/>
      <c r="F2" s="367"/>
      <c r="G2" s="367"/>
      <c r="H2" s="368"/>
      <c r="I2" s="142"/>
      <c r="J2" s="366" t="s">
        <v>95</v>
      </c>
      <c r="K2" s="367"/>
      <c r="L2" s="367"/>
      <c r="M2" s="367"/>
      <c r="N2" s="367"/>
      <c r="O2" s="367"/>
      <c r="P2" s="368"/>
    </row>
    <row r="3" spans="1:17" ht="17.25">
      <c r="B3" s="369" t="s">
        <v>249</v>
      </c>
      <c r="C3" s="370"/>
      <c r="D3" s="371"/>
      <c r="E3" s="112">
        <v>107</v>
      </c>
      <c r="F3" s="113">
        <v>95</v>
      </c>
      <c r="G3" s="113">
        <v>88</v>
      </c>
      <c r="H3" s="114">
        <f t="shared" ref="H3:H8" si="0">SUM(E3:G3)</f>
        <v>290</v>
      </c>
      <c r="J3" s="369" t="s">
        <v>229</v>
      </c>
      <c r="K3" s="370"/>
      <c r="L3" s="371"/>
      <c r="M3" s="112">
        <v>115</v>
      </c>
      <c r="N3" s="113">
        <v>114</v>
      </c>
      <c r="O3" s="113">
        <v>117</v>
      </c>
      <c r="P3" s="114">
        <f t="shared" ref="P3:P8" si="1">SUM(M3:O3)</f>
        <v>346</v>
      </c>
    </row>
    <row r="4" spans="1:17" ht="17.25">
      <c r="B4" s="359" t="s">
        <v>350</v>
      </c>
      <c r="C4" s="360"/>
      <c r="D4" s="361"/>
      <c r="E4" s="115">
        <v>122</v>
      </c>
      <c r="F4" s="116">
        <v>82</v>
      </c>
      <c r="G4" s="116">
        <v>106</v>
      </c>
      <c r="H4" s="117">
        <f t="shared" si="0"/>
        <v>310</v>
      </c>
      <c r="J4" s="359" t="s">
        <v>170</v>
      </c>
      <c r="K4" s="360"/>
      <c r="L4" s="361"/>
      <c r="M4" s="115">
        <v>96</v>
      </c>
      <c r="N4" s="116">
        <v>105</v>
      </c>
      <c r="O4" s="116">
        <v>102</v>
      </c>
      <c r="P4" s="117">
        <f t="shared" si="1"/>
        <v>303</v>
      </c>
    </row>
    <row r="5" spans="1:17" ht="17.25">
      <c r="B5" s="359" t="s">
        <v>250</v>
      </c>
      <c r="C5" s="360"/>
      <c r="D5" s="361"/>
      <c r="E5" s="115">
        <v>134</v>
      </c>
      <c r="F5" s="116">
        <v>101</v>
      </c>
      <c r="G5" s="116">
        <v>123</v>
      </c>
      <c r="H5" s="117">
        <f t="shared" si="0"/>
        <v>358</v>
      </c>
      <c r="J5" s="359" t="s">
        <v>157</v>
      </c>
      <c r="K5" s="360"/>
      <c r="L5" s="361"/>
      <c r="M5" s="115">
        <v>129</v>
      </c>
      <c r="N5" s="116">
        <v>119</v>
      </c>
      <c r="O5" s="116">
        <v>115</v>
      </c>
      <c r="P5" s="117">
        <f t="shared" si="1"/>
        <v>363</v>
      </c>
    </row>
    <row r="6" spans="1:17" ht="17.25">
      <c r="B6" s="359" t="s">
        <v>248</v>
      </c>
      <c r="C6" s="360"/>
      <c r="D6" s="361"/>
      <c r="E6" s="115">
        <v>119</v>
      </c>
      <c r="F6" s="116">
        <v>110</v>
      </c>
      <c r="G6" s="116">
        <v>91</v>
      </c>
      <c r="H6" s="117">
        <f t="shared" si="0"/>
        <v>320</v>
      </c>
      <c r="J6" s="359" t="s">
        <v>168</v>
      </c>
      <c r="K6" s="360"/>
      <c r="L6" s="361"/>
      <c r="M6" s="115">
        <v>107</v>
      </c>
      <c r="N6" s="116">
        <v>106</v>
      </c>
      <c r="O6" s="116">
        <v>97</v>
      </c>
      <c r="P6" s="117">
        <f t="shared" si="1"/>
        <v>310</v>
      </c>
    </row>
    <row r="7" spans="1:17" ht="18" thickBot="1">
      <c r="B7" s="362" t="s">
        <v>324</v>
      </c>
      <c r="C7" s="363"/>
      <c r="D7" s="364"/>
      <c r="E7" s="118">
        <v>98</v>
      </c>
      <c r="F7" s="119">
        <v>114</v>
      </c>
      <c r="G7" s="119">
        <v>113</v>
      </c>
      <c r="H7" s="120">
        <f t="shared" si="0"/>
        <v>325</v>
      </c>
      <c r="J7" s="362" t="s">
        <v>64</v>
      </c>
      <c r="K7" s="363"/>
      <c r="L7" s="364"/>
      <c r="M7" s="118">
        <v>140</v>
      </c>
      <c r="N7" s="119">
        <v>125</v>
      </c>
      <c r="O7" s="119">
        <v>111</v>
      </c>
      <c r="P7" s="120">
        <f t="shared" si="1"/>
        <v>376</v>
      </c>
    </row>
    <row r="8" spans="1:17" ht="19.5" thickBot="1">
      <c r="B8" s="372" t="s">
        <v>43</v>
      </c>
      <c r="C8" s="373"/>
      <c r="D8" s="374"/>
      <c r="E8" s="121">
        <f>SUM(E3:E7)</f>
        <v>580</v>
      </c>
      <c r="F8" s="122">
        <f>SUM(F3:F7)</f>
        <v>502</v>
      </c>
      <c r="G8" s="122">
        <f>SUM(G3:G7)</f>
        <v>521</v>
      </c>
      <c r="H8" s="123">
        <f t="shared" si="0"/>
        <v>1603</v>
      </c>
      <c r="J8" s="372" t="s">
        <v>43</v>
      </c>
      <c r="K8" s="373"/>
      <c r="L8" s="374"/>
      <c r="M8" s="121">
        <f>SUM(M3:M7)</f>
        <v>587</v>
      </c>
      <c r="N8" s="122">
        <f>SUM(N3:N7)</f>
        <v>569</v>
      </c>
      <c r="O8" s="122">
        <f>SUM(O3:O7)</f>
        <v>542</v>
      </c>
      <c r="P8" s="123">
        <f t="shared" si="1"/>
        <v>1698</v>
      </c>
    </row>
    <row r="9" spans="1:17" ht="20.25" thickBot="1">
      <c r="B9" s="375" t="s">
        <v>42</v>
      </c>
      <c r="C9" s="376"/>
      <c r="D9" s="6">
        <f>SUM(E9:H9)</f>
        <v>0</v>
      </c>
      <c r="E9" s="124">
        <f>IF(E8&gt;M8,2,0)+IF(E8&lt;M8,0)+IF(E8=M8,1)</f>
        <v>0</v>
      </c>
      <c r="F9" s="125">
        <f>IF(F8&gt;N8,2,0)+IF(F8&lt;N8,0)+IF(F8=N8,1)</f>
        <v>0</v>
      </c>
      <c r="G9" s="125">
        <f>IF(G8&gt;O8,2,0)+IF(G8&lt;O8,0)+IF(G8=O8,1)</f>
        <v>0</v>
      </c>
      <c r="H9" s="126">
        <f>IF(H8&gt;P8,2,0)+IF(H8&lt;P8,0)+IF(H8=P8,1)</f>
        <v>0</v>
      </c>
      <c r="J9" s="375" t="s">
        <v>42</v>
      </c>
      <c r="K9" s="376"/>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77" t="s">
        <v>169</v>
      </c>
      <c r="C11" s="378"/>
      <c r="D11" s="378"/>
      <c r="E11" s="378"/>
      <c r="F11" s="378"/>
      <c r="G11" s="378"/>
      <c r="H11" s="379"/>
      <c r="I11" s="142"/>
      <c r="J11" s="377" t="s">
        <v>97</v>
      </c>
      <c r="K11" s="378"/>
      <c r="L11" s="378"/>
      <c r="M11" s="378"/>
      <c r="N11" s="378"/>
      <c r="O11" s="378"/>
      <c r="P11" s="379"/>
    </row>
    <row r="12" spans="1:17" ht="17.25">
      <c r="B12" s="369" t="s">
        <v>277</v>
      </c>
      <c r="C12" s="370"/>
      <c r="D12" s="371"/>
      <c r="E12" s="112">
        <v>85</v>
      </c>
      <c r="F12" s="113">
        <v>81</v>
      </c>
      <c r="G12" s="113">
        <v>101</v>
      </c>
      <c r="H12" s="114">
        <f t="shared" ref="H12:H17" si="2">SUM(E12:G12)</f>
        <v>267</v>
      </c>
      <c r="J12" s="369" t="s">
        <v>285</v>
      </c>
      <c r="K12" s="370"/>
      <c r="L12" s="371"/>
      <c r="M12" s="112">
        <v>113</v>
      </c>
      <c r="N12" s="113">
        <v>114</v>
      </c>
      <c r="O12" s="113">
        <v>113</v>
      </c>
      <c r="P12" s="114">
        <f t="shared" ref="P12:P17" si="3">SUM(M12:O12)</f>
        <v>340</v>
      </c>
    </row>
    <row r="13" spans="1:17" ht="17.25">
      <c r="B13" s="359" t="s">
        <v>279</v>
      </c>
      <c r="C13" s="360"/>
      <c r="D13" s="361"/>
      <c r="E13" s="115">
        <v>111</v>
      </c>
      <c r="F13" s="116">
        <v>105</v>
      </c>
      <c r="G13" s="116">
        <v>123</v>
      </c>
      <c r="H13" s="117">
        <f t="shared" si="2"/>
        <v>339</v>
      </c>
      <c r="J13" s="359" t="s">
        <v>288</v>
      </c>
      <c r="K13" s="360"/>
      <c r="L13" s="361"/>
      <c r="M13" s="115">
        <v>95</v>
      </c>
      <c r="N13" s="116">
        <v>104</v>
      </c>
      <c r="O13" s="116">
        <v>131</v>
      </c>
      <c r="P13" s="117">
        <f t="shared" si="3"/>
        <v>330</v>
      </c>
    </row>
    <row r="14" spans="1:17" ht="17.25">
      <c r="B14" s="359" t="s">
        <v>280</v>
      </c>
      <c r="C14" s="360"/>
      <c r="D14" s="361"/>
      <c r="E14" s="115">
        <v>126</v>
      </c>
      <c r="F14" s="116">
        <v>102</v>
      </c>
      <c r="G14" s="116">
        <v>113</v>
      </c>
      <c r="H14" s="117">
        <f t="shared" si="2"/>
        <v>341</v>
      </c>
      <c r="J14" s="359" t="s">
        <v>287</v>
      </c>
      <c r="K14" s="360"/>
      <c r="L14" s="361"/>
      <c r="M14" s="115">
        <v>107</v>
      </c>
      <c r="N14" s="116">
        <v>103</v>
      </c>
      <c r="O14" s="116">
        <v>101</v>
      </c>
      <c r="P14" s="117">
        <f t="shared" si="3"/>
        <v>311</v>
      </c>
    </row>
    <row r="15" spans="1:17" ht="17.25">
      <c r="B15" s="359" t="s">
        <v>86</v>
      </c>
      <c r="C15" s="360"/>
      <c r="D15" s="361"/>
      <c r="E15" s="115">
        <v>121</v>
      </c>
      <c r="F15" s="116">
        <v>125</v>
      </c>
      <c r="G15" s="116">
        <v>152</v>
      </c>
      <c r="H15" s="117">
        <f t="shared" si="2"/>
        <v>398</v>
      </c>
      <c r="J15" s="359" t="s">
        <v>286</v>
      </c>
      <c r="K15" s="360"/>
      <c r="L15" s="361"/>
      <c r="M15" s="115">
        <v>93</v>
      </c>
      <c r="N15" s="116">
        <v>145</v>
      </c>
      <c r="O15" s="116">
        <v>108</v>
      </c>
      <c r="P15" s="117">
        <f t="shared" si="3"/>
        <v>346</v>
      </c>
    </row>
    <row r="16" spans="1:17" ht="18" thickBot="1">
      <c r="B16" s="362" t="s">
        <v>276</v>
      </c>
      <c r="C16" s="363"/>
      <c r="D16" s="364"/>
      <c r="E16" s="118">
        <v>105</v>
      </c>
      <c r="F16" s="119">
        <v>118</v>
      </c>
      <c r="G16" s="119">
        <v>113</v>
      </c>
      <c r="H16" s="120">
        <f t="shared" si="2"/>
        <v>336</v>
      </c>
      <c r="J16" s="362" t="s">
        <v>289</v>
      </c>
      <c r="K16" s="363"/>
      <c r="L16" s="364"/>
      <c r="M16" s="118">
        <v>98</v>
      </c>
      <c r="N16" s="119">
        <v>105</v>
      </c>
      <c r="O16" s="119">
        <v>126</v>
      </c>
      <c r="P16" s="120">
        <f t="shared" si="3"/>
        <v>329</v>
      </c>
    </row>
    <row r="17" spans="2:16" ht="19.5" thickBot="1">
      <c r="B17" s="372" t="s">
        <v>43</v>
      </c>
      <c r="C17" s="373"/>
      <c r="D17" s="374"/>
      <c r="E17" s="121">
        <f>SUM(E12:E16)</f>
        <v>548</v>
      </c>
      <c r="F17" s="122">
        <f>SUM(F12:F16)</f>
        <v>531</v>
      </c>
      <c r="G17" s="122">
        <f>SUM(G12:G16)</f>
        <v>602</v>
      </c>
      <c r="H17" s="123">
        <f t="shared" si="2"/>
        <v>1681</v>
      </c>
      <c r="J17" s="372" t="s">
        <v>43</v>
      </c>
      <c r="K17" s="373"/>
      <c r="L17" s="374"/>
      <c r="M17" s="121">
        <f>SUM(M12:M16)</f>
        <v>506</v>
      </c>
      <c r="N17" s="122">
        <f>SUM(N12:N16)</f>
        <v>571</v>
      </c>
      <c r="O17" s="122">
        <f>SUM(O12:O16)</f>
        <v>579</v>
      </c>
      <c r="P17" s="123">
        <f t="shared" si="3"/>
        <v>1656</v>
      </c>
    </row>
    <row r="18" spans="2:16" ht="20.25" thickBot="1">
      <c r="B18" s="375" t="s">
        <v>42</v>
      </c>
      <c r="C18" s="376"/>
      <c r="D18" s="6">
        <f>SUM(E18:H18)</f>
        <v>6</v>
      </c>
      <c r="E18" s="124">
        <f>IF(E17&gt;M17,2,0)+IF(E17&lt;M17,0)+IF(E17=M17,1)</f>
        <v>2</v>
      </c>
      <c r="F18" s="125">
        <f>IF(F17&gt;N17,2,0)+IF(F17&lt;N17,0)+IF(F17=N17,1)</f>
        <v>0</v>
      </c>
      <c r="G18" s="125">
        <f>IF(G17&gt;O17,2,0)+IF(G17&lt;O17,0)+IF(G17=O17,1)</f>
        <v>2</v>
      </c>
      <c r="H18" s="126">
        <f>IF(H17&gt;P17,2,0)+IF(H17&lt;P17,0)+IF(H17=P17,1)</f>
        <v>2</v>
      </c>
      <c r="J18" s="375" t="s">
        <v>42</v>
      </c>
      <c r="K18" s="376"/>
      <c r="L18" s="6">
        <f>SUM(M18:P18)</f>
        <v>2</v>
      </c>
      <c r="M18" s="124">
        <f>IF(M17&gt;E17,2,0)+IF(M17&lt;E17,0)+IF(M17=E17,1)</f>
        <v>0</v>
      </c>
      <c r="N18" s="125">
        <f>IF(N17&gt;F17,2,0)+IF(N17&lt;F17,0)+IF(N17=F17,1)</f>
        <v>2</v>
      </c>
      <c r="O18" s="125">
        <f>IF(O17&gt;G17,2,0)+IF(O17&lt;G17,0)+IF(O17=G17,1)</f>
        <v>0</v>
      </c>
      <c r="P18" s="126">
        <f>IF(P17&gt;H17,2,0)+IF(P17&lt;H17,0)+IF(P17=H17,1)</f>
        <v>0</v>
      </c>
    </row>
    <row r="19" spans="2:16" ht="15.75" thickBot="1"/>
    <row r="20" spans="2:16" ht="30.75" thickBot="1">
      <c r="B20" s="366" t="s">
        <v>155</v>
      </c>
      <c r="C20" s="367"/>
      <c r="D20" s="367"/>
      <c r="E20" s="367"/>
      <c r="F20" s="367"/>
      <c r="G20" s="367"/>
      <c r="H20" s="368"/>
      <c r="I20" s="142"/>
      <c r="J20" s="366" t="s">
        <v>163</v>
      </c>
      <c r="K20" s="367"/>
      <c r="L20" s="367"/>
      <c r="M20" s="367"/>
      <c r="N20" s="367"/>
      <c r="O20" s="367"/>
      <c r="P20" s="368"/>
    </row>
    <row r="21" spans="2:16" ht="17.25">
      <c r="B21" s="369" t="s">
        <v>247</v>
      </c>
      <c r="C21" s="370"/>
      <c r="D21" s="371"/>
      <c r="E21" s="112">
        <v>88</v>
      </c>
      <c r="F21" s="113">
        <v>116</v>
      </c>
      <c r="G21" s="113">
        <v>93</v>
      </c>
      <c r="H21" s="114">
        <f t="shared" ref="H21:H26" si="4">SUM(E21:G21)</f>
        <v>297</v>
      </c>
      <c r="J21" s="369" t="s">
        <v>266</v>
      </c>
      <c r="K21" s="370"/>
      <c r="L21" s="371"/>
      <c r="M21" s="112">
        <v>127</v>
      </c>
      <c r="N21" s="113">
        <v>121</v>
      </c>
      <c r="O21" s="113">
        <v>113</v>
      </c>
      <c r="P21" s="114">
        <f t="shared" ref="P21:P26" si="5">SUM(M21:O21)</f>
        <v>361</v>
      </c>
    </row>
    <row r="22" spans="2:16" ht="17.25">
      <c r="B22" s="359" t="s">
        <v>245</v>
      </c>
      <c r="C22" s="360"/>
      <c r="D22" s="361"/>
      <c r="E22" s="115">
        <v>100</v>
      </c>
      <c r="F22" s="116">
        <v>104</v>
      </c>
      <c r="G22" s="116">
        <v>104</v>
      </c>
      <c r="H22" s="117">
        <f t="shared" si="4"/>
        <v>308</v>
      </c>
      <c r="J22" s="359" t="s">
        <v>156</v>
      </c>
      <c r="K22" s="360"/>
      <c r="L22" s="361"/>
      <c r="M22" s="115">
        <v>130</v>
      </c>
      <c r="N22" s="116">
        <v>120</v>
      </c>
      <c r="O22" s="116">
        <v>103</v>
      </c>
      <c r="P22" s="117">
        <f t="shared" si="5"/>
        <v>353</v>
      </c>
    </row>
    <row r="23" spans="2:16" ht="17.25">
      <c r="B23" s="359" t="s">
        <v>362</v>
      </c>
      <c r="C23" s="360"/>
      <c r="D23" s="361"/>
      <c r="E23" s="115">
        <v>108</v>
      </c>
      <c r="F23" s="116">
        <v>119</v>
      </c>
      <c r="G23" s="116">
        <v>142</v>
      </c>
      <c r="H23" s="117">
        <f t="shared" si="4"/>
        <v>369</v>
      </c>
      <c r="J23" s="359" t="s">
        <v>267</v>
      </c>
      <c r="K23" s="360"/>
      <c r="L23" s="361"/>
      <c r="M23" s="115">
        <v>135</v>
      </c>
      <c r="N23" s="116">
        <v>117</v>
      </c>
      <c r="O23" s="116">
        <v>98</v>
      </c>
      <c r="P23" s="117">
        <f t="shared" si="5"/>
        <v>350</v>
      </c>
    </row>
    <row r="24" spans="2:16" ht="17.25">
      <c r="B24" s="359" t="s">
        <v>246</v>
      </c>
      <c r="C24" s="360"/>
      <c r="D24" s="361"/>
      <c r="E24" s="115">
        <v>106</v>
      </c>
      <c r="F24" s="116">
        <v>113</v>
      </c>
      <c r="G24" s="116">
        <v>102</v>
      </c>
      <c r="H24" s="117">
        <f t="shared" si="4"/>
        <v>321</v>
      </c>
      <c r="J24" s="359" t="s">
        <v>268</v>
      </c>
      <c r="K24" s="360"/>
      <c r="L24" s="361"/>
      <c r="M24" s="115">
        <v>102</v>
      </c>
      <c r="N24" s="116">
        <v>94</v>
      </c>
      <c r="O24" s="116">
        <v>131</v>
      </c>
      <c r="P24" s="117">
        <f t="shared" si="5"/>
        <v>327</v>
      </c>
    </row>
    <row r="25" spans="2:16" ht="18" thickBot="1">
      <c r="B25" s="362" t="s">
        <v>83</v>
      </c>
      <c r="C25" s="363"/>
      <c r="D25" s="364"/>
      <c r="E25" s="118">
        <v>99</v>
      </c>
      <c r="F25" s="119">
        <v>99</v>
      </c>
      <c r="G25" s="119">
        <v>103</v>
      </c>
      <c r="H25" s="120">
        <f t="shared" si="4"/>
        <v>301</v>
      </c>
      <c r="J25" s="362" t="s">
        <v>270</v>
      </c>
      <c r="K25" s="363"/>
      <c r="L25" s="364"/>
      <c r="M25" s="118">
        <v>118</v>
      </c>
      <c r="N25" s="119">
        <v>119</v>
      </c>
      <c r="O25" s="119">
        <v>132</v>
      </c>
      <c r="P25" s="120">
        <f t="shared" si="5"/>
        <v>369</v>
      </c>
    </row>
    <row r="26" spans="2:16" ht="19.5" thickBot="1">
      <c r="B26" s="372" t="s">
        <v>43</v>
      </c>
      <c r="C26" s="373"/>
      <c r="D26" s="374"/>
      <c r="E26" s="121">
        <f>SUM(E21:E25)</f>
        <v>501</v>
      </c>
      <c r="F26" s="122">
        <f>SUM(F21:F25)</f>
        <v>551</v>
      </c>
      <c r="G26" s="122">
        <f>SUM(G21:G25)</f>
        <v>544</v>
      </c>
      <c r="H26" s="123">
        <f t="shared" si="4"/>
        <v>1596</v>
      </c>
      <c r="J26" s="372" t="s">
        <v>43</v>
      </c>
      <c r="K26" s="373"/>
      <c r="L26" s="374"/>
      <c r="M26" s="121">
        <f>SUM(M21:M25)</f>
        <v>612</v>
      </c>
      <c r="N26" s="122">
        <f>SUM(N21:N25)</f>
        <v>571</v>
      </c>
      <c r="O26" s="122">
        <f>SUM(O21:O25)</f>
        <v>577</v>
      </c>
      <c r="P26" s="123">
        <f t="shared" si="5"/>
        <v>1760</v>
      </c>
    </row>
    <row r="27" spans="2:16" ht="20.25" thickBot="1">
      <c r="B27" s="375" t="s">
        <v>42</v>
      </c>
      <c r="C27" s="376"/>
      <c r="D27" s="6">
        <f>SUM(E27:H27)</f>
        <v>0</v>
      </c>
      <c r="E27" s="124">
        <f>IF(E26&gt;M26,2,0)+IF(E26&lt;M26,0)+IF(E26=M26,1)</f>
        <v>0</v>
      </c>
      <c r="F27" s="125">
        <f>IF(F26&gt;N26,2,0)+IF(F26&lt;N26,0)+IF(F26=N26,1)</f>
        <v>0</v>
      </c>
      <c r="G27" s="125">
        <f>IF(G26&gt;O26,2,0)+IF(G26&lt;O26,0)+IF(G26=O26,1)</f>
        <v>0</v>
      </c>
      <c r="H27" s="126">
        <f>IF(H26&gt;P26,2,0)+IF(H26&lt;P26,0)+IF(H26=P26,1)</f>
        <v>0</v>
      </c>
      <c r="J27" s="375" t="s">
        <v>42</v>
      </c>
      <c r="K27" s="376"/>
      <c r="L27" s="6">
        <f>SUM(M27:P27)</f>
        <v>8</v>
      </c>
      <c r="M27" s="124">
        <f>IF(M26&gt;E26,2,0)+IF(M26&lt;E26,0)+IF(M26=E26,1)</f>
        <v>2</v>
      </c>
      <c r="N27" s="125">
        <f>IF(N26&gt;F26,2,0)+IF(N26&lt;F26,0)+IF(N26=F26,1)</f>
        <v>2</v>
      </c>
      <c r="O27" s="125">
        <f>IF(O26&gt;G26,2,0)+IF(O26&lt;G26,0)+IF(O26=G26,1)</f>
        <v>2</v>
      </c>
      <c r="P27" s="126">
        <f>IF(P26&gt;H26,2,0)+IF(P26&lt;H26,0)+IF(P26=H26,1)</f>
        <v>2</v>
      </c>
    </row>
    <row r="28" spans="2:16" ht="15.75" thickBot="1"/>
    <row r="29" spans="2:16" ht="30.75" thickBot="1">
      <c r="B29" s="377" t="s">
        <v>142</v>
      </c>
      <c r="C29" s="378"/>
      <c r="D29" s="378"/>
      <c r="E29" s="378"/>
      <c r="F29" s="378"/>
      <c r="G29" s="378"/>
      <c r="H29" s="379"/>
      <c r="I29" s="142"/>
      <c r="J29" s="377" t="s">
        <v>176</v>
      </c>
      <c r="K29" s="378"/>
      <c r="L29" s="378"/>
      <c r="M29" s="378"/>
      <c r="N29" s="378"/>
      <c r="O29" s="378"/>
      <c r="P29" s="379"/>
    </row>
    <row r="30" spans="2:16" ht="17.25">
      <c r="B30" s="369" t="s">
        <v>281</v>
      </c>
      <c r="C30" s="370"/>
      <c r="D30" s="371"/>
      <c r="E30" s="112">
        <v>118</v>
      </c>
      <c r="F30" s="113">
        <v>97</v>
      </c>
      <c r="G30" s="113">
        <v>118</v>
      </c>
      <c r="H30" s="114">
        <f t="shared" ref="H30:H35" si="6">SUM(E30:G30)</f>
        <v>333</v>
      </c>
      <c r="J30" s="369" t="s">
        <v>252</v>
      </c>
      <c r="K30" s="370"/>
      <c r="L30" s="371"/>
      <c r="M30" s="112">
        <v>107</v>
      </c>
      <c r="N30" s="113">
        <v>101</v>
      </c>
      <c r="O30" s="113">
        <v>140</v>
      </c>
      <c r="P30" s="114">
        <f t="shared" ref="P30:P35" si="7">SUM(M30:O30)</f>
        <v>348</v>
      </c>
    </row>
    <row r="31" spans="2:16" ht="17.25">
      <c r="B31" s="359" t="s">
        <v>74</v>
      </c>
      <c r="C31" s="360"/>
      <c r="D31" s="361"/>
      <c r="E31" s="115">
        <v>129</v>
      </c>
      <c r="F31" s="116">
        <v>121</v>
      </c>
      <c r="G31" s="116">
        <v>121</v>
      </c>
      <c r="H31" s="117">
        <f t="shared" si="6"/>
        <v>371</v>
      </c>
      <c r="J31" s="359" t="s">
        <v>67</v>
      </c>
      <c r="K31" s="360"/>
      <c r="L31" s="361"/>
      <c r="M31" s="115">
        <v>104</v>
      </c>
      <c r="N31" s="116">
        <v>111</v>
      </c>
      <c r="O31" s="116">
        <v>115</v>
      </c>
      <c r="P31" s="117">
        <f t="shared" si="7"/>
        <v>330</v>
      </c>
    </row>
    <row r="32" spans="2:16" ht="17.25">
      <c r="B32" s="359" t="s">
        <v>282</v>
      </c>
      <c r="C32" s="360"/>
      <c r="D32" s="361"/>
      <c r="E32" s="115">
        <v>114</v>
      </c>
      <c r="F32" s="116">
        <v>98</v>
      </c>
      <c r="G32" s="116">
        <v>119</v>
      </c>
      <c r="H32" s="117">
        <f t="shared" si="6"/>
        <v>331</v>
      </c>
      <c r="J32" s="359" t="s">
        <v>254</v>
      </c>
      <c r="K32" s="360"/>
      <c r="L32" s="361"/>
      <c r="M32" s="115">
        <v>116</v>
      </c>
      <c r="N32" s="116">
        <v>114</v>
      </c>
      <c r="O32" s="116">
        <v>102</v>
      </c>
      <c r="P32" s="117">
        <f t="shared" si="7"/>
        <v>332</v>
      </c>
    </row>
    <row r="33" spans="2:16" ht="17.25">
      <c r="B33" s="359" t="s">
        <v>283</v>
      </c>
      <c r="C33" s="360"/>
      <c r="D33" s="361"/>
      <c r="E33" s="115">
        <v>102</v>
      </c>
      <c r="F33" s="116">
        <v>99</v>
      </c>
      <c r="G33" s="116">
        <v>111</v>
      </c>
      <c r="H33" s="117">
        <f t="shared" si="6"/>
        <v>312</v>
      </c>
      <c r="J33" s="359" t="s">
        <v>253</v>
      </c>
      <c r="K33" s="360"/>
      <c r="L33" s="361"/>
      <c r="M33" s="115">
        <v>118</v>
      </c>
      <c r="N33" s="116">
        <v>130</v>
      </c>
      <c r="O33" s="116">
        <v>94</v>
      </c>
      <c r="P33" s="117">
        <f t="shared" si="7"/>
        <v>342</v>
      </c>
    </row>
    <row r="34" spans="2:16" ht="18" thickBot="1">
      <c r="B34" s="362" t="s">
        <v>284</v>
      </c>
      <c r="C34" s="363"/>
      <c r="D34" s="364"/>
      <c r="E34" s="118">
        <v>121</v>
      </c>
      <c r="F34" s="119">
        <v>113</v>
      </c>
      <c r="G34" s="119">
        <v>101</v>
      </c>
      <c r="H34" s="120">
        <f t="shared" si="6"/>
        <v>335</v>
      </c>
      <c r="J34" s="362" t="s">
        <v>255</v>
      </c>
      <c r="K34" s="363"/>
      <c r="L34" s="364"/>
      <c r="M34" s="118">
        <v>93</v>
      </c>
      <c r="N34" s="119">
        <v>117</v>
      </c>
      <c r="O34" s="119">
        <v>119</v>
      </c>
      <c r="P34" s="120">
        <f t="shared" si="7"/>
        <v>329</v>
      </c>
    </row>
    <row r="35" spans="2:16" ht="19.5" thickBot="1">
      <c r="B35" s="372" t="s">
        <v>43</v>
      </c>
      <c r="C35" s="373"/>
      <c r="D35" s="374"/>
      <c r="E35" s="121">
        <f>SUM(E30:E34)</f>
        <v>584</v>
      </c>
      <c r="F35" s="122">
        <f>SUM(F30:F34)</f>
        <v>528</v>
      </c>
      <c r="G35" s="122">
        <f>SUM(G30:G34)</f>
        <v>570</v>
      </c>
      <c r="H35" s="123">
        <f t="shared" si="6"/>
        <v>1682</v>
      </c>
      <c r="J35" s="372" t="s">
        <v>43</v>
      </c>
      <c r="K35" s="373"/>
      <c r="L35" s="374"/>
      <c r="M35" s="121">
        <f>SUM(M30:M34)</f>
        <v>538</v>
      </c>
      <c r="N35" s="122">
        <f>SUM(N30:N34)</f>
        <v>573</v>
      </c>
      <c r="O35" s="122">
        <f>SUM(O30:O34)</f>
        <v>570</v>
      </c>
      <c r="P35" s="123">
        <f t="shared" si="7"/>
        <v>1681</v>
      </c>
    </row>
    <row r="36" spans="2:16" ht="20.25" thickBot="1">
      <c r="B36" s="375" t="s">
        <v>42</v>
      </c>
      <c r="C36" s="376"/>
      <c r="D36" s="6">
        <f>SUM(E36:H36)</f>
        <v>5</v>
      </c>
      <c r="E36" s="124">
        <f>IF(E35&gt;M35,2,0)+IF(E35&lt;M35,0)+IF(E35=M35,1)</f>
        <v>2</v>
      </c>
      <c r="F36" s="125">
        <f>IF(F35&gt;N35,2,0)+IF(F35&lt;N35,0)+IF(F35=N35,1)</f>
        <v>0</v>
      </c>
      <c r="G36" s="125">
        <f>IF(G35&gt;O35,2,0)+IF(G35&lt;O35,0)+IF(G35=O35,1)</f>
        <v>1</v>
      </c>
      <c r="H36" s="126">
        <f>IF(H35&gt;P35,2,0)+IF(H35&lt;P35,0)+IF(H35=P35,1)</f>
        <v>2</v>
      </c>
      <c r="J36" s="375" t="s">
        <v>42</v>
      </c>
      <c r="K36" s="376"/>
      <c r="L36" s="6">
        <f>SUM(M36:P36)</f>
        <v>3</v>
      </c>
      <c r="M36" s="124">
        <f>IF(M35&gt;E35,2,0)+IF(M35&lt;E35,0)+IF(M35=E35,1)</f>
        <v>0</v>
      </c>
      <c r="N36" s="125">
        <f>IF(N35&gt;F35,2,0)+IF(N35&lt;F35,0)+IF(N35=F35,1)</f>
        <v>2</v>
      </c>
      <c r="O36" s="125">
        <f>IF(O35&gt;G35,2,0)+IF(O35&lt;G35,0)+IF(O35=G35,1)</f>
        <v>1</v>
      </c>
      <c r="P36" s="126">
        <f>IF(P35&gt;H35,2,0)+IF(P35&lt;H35,0)+IF(P35=H35,1)</f>
        <v>0</v>
      </c>
    </row>
    <row r="37" spans="2:16" ht="15.75" thickBot="1"/>
    <row r="38" spans="2:16" ht="30.75" thickBot="1">
      <c r="B38" s="366" t="s">
        <v>96</v>
      </c>
      <c r="C38" s="367"/>
      <c r="D38" s="367"/>
      <c r="E38" s="367"/>
      <c r="F38" s="367"/>
      <c r="G38" s="367"/>
      <c r="H38" s="368"/>
      <c r="I38" s="142"/>
      <c r="J38" s="366" t="s">
        <v>1</v>
      </c>
      <c r="K38" s="367"/>
      <c r="L38" s="367"/>
      <c r="M38" s="367"/>
      <c r="N38" s="367"/>
      <c r="O38" s="367"/>
      <c r="P38" s="368"/>
    </row>
    <row r="39" spans="2:16" ht="17.25">
      <c r="B39" s="369" t="s">
        <v>261</v>
      </c>
      <c r="C39" s="370"/>
      <c r="D39" s="371"/>
      <c r="E39" s="112">
        <v>117</v>
      </c>
      <c r="F39" s="113">
        <v>122</v>
      </c>
      <c r="G39" s="113">
        <v>110</v>
      </c>
      <c r="H39" s="114">
        <f t="shared" ref="H39:H44" si="8">SUM(E39:G39)</f>
        <v>349</v>
      </c>
      <c r="J39" s="369" t="s">
        <v>376</v>
      </c>
      <c r="K39" s="370"/>
      <c r="L39" s="371"/>
      <c r="M39" s="112">
        <v>101</v>
      </c>
      <c r="N39" s="113">
        <v>120</v>
      </c>
      <c r="O39" s="113">
        <v>116</v>
      </c>
      <c r="P39" s="114">
        <f t="shared" ref="P39:P44" si="9">SUM(M39:O39)</f>
        <v>337</v>
      </c>
    </row>
    <row r="40" spans="2:16" ht="17.25">
      <c r="B40" s="359" t="s">
        <v>154</v>
      </c>
      <c r="C40" s="360"/>
      <c r="D40" s="361"/>
      <c r="E40" s="115">
        <v>94</v>
      </c>
      <c r="F40" s="116">
        <v>115</v>
      </c>
      <c r="G40" s="116">
        <v>107</v>
      </c>
      <c r="H40" s="117">
        <f t="shared" si="8"/>
        <v>316</v>
      </c>
      <c r="J40" s="359" t="s">
        <v>259</v>
      </c>
      <c r="K40" s="360"/>
      <c r="L40" s="361"/>
      <c r="M40" s="115">
        <v>128</v>
      </c>
      <c r="N40" s="116">
        <v>121</v>
      </c>
      <c r="O40" s="116">
        <v>102</v>
      </c>
      <c r="P40" s="117">
        <f t="shared" si="9"/>
        <v>351</v>
      </c>
    </row>
    <row r="41" spans="2:16" ht="17.25">
      <c r="B41" s="359" t="s">
        <v>263</v>
      </c>
      <c r="C41" s="360"/>
      <c r="D41" s="361"/>
      <c r="E41" s="115">
        <v>117</v>
      </c>
      <c r="F41" s="116">
        <v>112</v>
      </c>
      <c r="G41" s="116">
        <v>120</v>
      </c>
      <c r="H41" s="117">
        <f t="shared" si="8"/>
        <v>349</v>
      </c>
      <c r="J41" s="359" t="s">
        <v>257</v>
      </c>
      <c r="K41" s="360"/>
      <c r="L41" s="361"/>
      <c r="M41" s="115">
        <v>118</v>
      </c>
      <c r="N41" s="116">
        <v>99</v>
      </c>
      <c r="O41" s="116">
        <v>129</v>
      </c>
      <c r="P41" s="117">
        <f t="shared" si="9"/>
        <v>346</v>
      </c>
    </row>
    <row r="42" spans="2:16" ht="17.25">
      <c r="B42" s="359" t="s">
        <v>265</v>
      </c>
      <c r="C42" s="360"/>
      <c r="D42" s="361"/>
      <c r="E42" s="115">
        <v>109</v>
      </c>
      <c r="F42" s="116">
        <v>124</v>
      </c>
      <c r="G42" s="116">
        <v>118</v>
      </c>
      <c r="H42" s="117">
        <f t="shared" si="8"/>
        <v>351</v>
      </c>
      <c r="J42" s="359" t="s">
        <v>256</v>
      </c>
      <c r="K42" s="360"/>
      <c r="L42" s="361"/>
      <c r="M42" s="115">
        <v>114</v>
      </c>
      <c r="N42" s="116">
        <v>116</v>
      </c>
      <c r="O42" s="116">
        <v>111</v>
      </c>
      <c r="P42" s="117">
        <f t="shared" si="9"/>
        <v>341</v>
      </c>
    </row>
    <row r="43" spans="2:16" ht="18" thickBot="1">
      <c r="B43" s="362" t="s">
        <v>264</v>
      </c>
      <c r="C43" s="363"/>
      <c r="D43" s="364"/>
      <c r="E43" s="118">
        <v>120</v>
      </c>
      <c r="F43" s="119">
        <v>126</v>
      </c>
      <c r="G43" s="119">
        <v>127</v>
      </c>
      <c r="H43" s="120">
        <f t="shared" si="8"/>
        <v>373</v>
      </c>
      <c r="J43" s="362" t="s">
        <v>260</v>
      </c>
      <c r="K43" s="363"/>
      <c r="L43" s="364"/>
      <c r="M43" s="118">
        <v>118</v>
      </c>
      <c r="N43" s="119">
        <v>137</v>
      </c>
      <c r="O43" s="119">
        <v>106</v>
      </c>
      <c r="P43" s="120">
        <f t="shared" si="9"/>
        <v>361</v>
      </c>
    </row>
    <row r="44" spans="2:16" ht="19.5" thickBot="1">
      <c r="B44" s="372" t="s">
        <v>43</v>
      </c>
      <c r="C44" s="373"/>
      <c r="D44" s="374"/>
      <c r="E44" s="121">
        <f>SUM(E39:E43)</f>
        <v>557</v>
      </c>
      <c r="F44" s="122">
        <f>SUM(F39:F43)</f>
        <v>599</v>
      </c>
      <c r="G44" s="122">
        <f>SUM(G39:G43)</f>
        <v>582</v>
      </c>
      <c r="H44" s="123">
        <f t="shared" si="8"/>
        <v>1738</v>
      </c>
      <c r="J44" s="372" t="s">
        <v>43</v>
      </c>
      <c r="K44" s="373"/>
      <c r="L44" s="374"/>
      <c r="M44" s="121">
        <f>SUM(M39:M43)</f>
        <v>579</v>
      </c>
      <c r="N44" s="122">
        <f>SUM(N39:N43)</f>
        <v>593</v>
      </c>
      <c r="O44" s="122">
        <f>SUM(O39:O43)</f>
        <v>564</v>
      </c>
      <c r="P44" s="123">
        <f t="shared" si="9"/>
        <v>1736</v>
      </c>
    </row>
    <row r="45" spans="2:16" ht="20.25" thickBot="1">
      <c r="B45" s="375" t="s">
        <v>42</v>
      </c>
      <c r="C45" s="376"/>
      <c r="D45" s="6">
        <f>SUM(E45:H45)</f>
        <v>6</v>
      </c>
      <c r="E45" s="124">
        <f>IF(E44&gt;M44,2,0)+IF(E44&lt;M44,0)+IF(E44=M44,1)</f>
        <v>0</v>
      </c>
      <c r="F45" s="125">
        <f>IF(F44&gt;N44,2,0)+IF(F44&lt;N44,0)+IF(F44=N44,1)</f>
        <v>2</v>
      </c>
      <c r="G45" s="125">
        <f>IF(G44&gt;O44,2,0)+IF(G44&lt;O44,0)+IF(G44=O44,1)</f>
        <v>2</v>
      </c>
      <c r="H45" s="126">
        <f>IF(H44&gt;P44,2,0)+IF(H44&lt;P44,0)+IF(H44=P44,1)</f>
        <v>2</v>
      </c>
      <c r="J45" s="375" t="s">
        <v>42</v>
      </c>
      <c r="K45" s="376"/>
      <c r="L45" s="6">
        <f>SUM(M45:P45)</f>
        <v>2</v>
      </c>
      <c r="M45" s="124">
        <f>IF(M44&gt;E44,2,0)+IF(M44&lt;E44,0)+IF(M44=E44,1)</f>
        <v>2</v>
      </c>
      <c r="N45" s="125">
        <f>IF(N44&gt;F44,2,0)+IF(N44&lt;F44,0)+IF(N44=F44,1)</f>
        <v>0</v>
      </c>
      <c r="O45" s="125">
        <f>IF(O44&gt;G44,2,0)+IF(O44&lt;G44,0)+IF(O44=G44,1)</f>
        <v>0</v>
      </c>
      <c r="P45" s="126">
        <f>IF(P44&gt;H44,2,0)+IF(P44&lt;H44,0)+IF(P44=H44,1)</f>
        <v>0</v>
      </c>
    </row>
    <row r="46" spans="2:16" ht="15.75" thickBot="1"/>
    <row r="47" spans="2:16" ht="30.75" thickBot="1">
      <c r="B47" s="377" t="s">
        <v>175</v>
      </c>
      <c r="C47" s="378"/>
      <c r="D47" s="378"/>
      <c r="E47" s="378"/>
      <c r="F47" s="378"/>
      <c r="G47" s="378"/>
      <c r="H47" s="379"/>
      <c r="I47" s="142"/>
      <c r="J47" s="377" t="s">
        <v>2</v>
      </c>
      <c r="K47" s="378"/>
      <c r="L47" s="378"/>
      <c r="M47" s="378"/>
      <c r="N47" s="378"/>
      <c r="O47" s="378"/>
      <c r="P47" s="379"/>
    </row>
    <row r="48" spans="2:16" ht="17.25">
      <c r="B48" s="369" t="s">
        <v>171</v>
      </c>
      <c r="C48" s="370"/>
      <c r="D48" s="371"/>
      <c r="E48" s="112">
        <v>108</v>
      </c>
      <c r="F48" s="113">
        <v>121</v>
      </c>
      <c r="G48" s="113">
        <v>130</v>
      </c>
      <c r="H48" s="114">
        <f t="shared" ref="H48:H53" si="10">SUM(E48:G48)</f>
        <v>359</v>
      </c>
      <c r="J48" s="369" t="s">
        <v>271</v>
      </c>
      <c r="K48" s="370"/>
      <c r="L48" s="371"/>
      <c r="M48" s="112">
        <v>107</v>
      </c>
      <c r="N48" s="113">
        <v>105</v>
      </c>
      <c r="O48" s="113">
        <v>87</v>
      </c>
      <c r="P48" s="114">
        <f t="shared" ref="P48:P53" si="11">SUM(M48:O48)</f>
        <v>299</v>
      </c>
    </row>
    <row r="49" spans="2:16" ht="17.25">
      <c r="B49" s="359" t="s">
        <v>358</v>
      </c>
      <c r="C49" s="360"/>
      <c r="D49" s="361"/>
      <c r="E49" s="115">
        <v>157</v>
      </c>
      <c r="F49" s="116">
        <v>131</v>
      </c>
      <c r="G49" s="116">
        <v>109</v>
      </c>
      <c r="H49" s="117">
        <f t="shared" si="10"/>
        <v>397</v>
      </c>
      <c r="J49" s="359" t="s">
        <v>70</v>
      </c>
      <c r="K49" s="360"/>
      <c r="L49" s="361"/>
      <c r="M49" s="115">
        <v>121</v>
      </c>
      <c r="N49" s="116">
        <v>125</v>
      </c>
      <c r="O49" s="116">
        <v>104</v>
      </c>
      <c r="P49" s="117">
        <f t="shared" si="11"/>
        <v>350</v>
      </c>
    </row>
    <row r="50" spans="2:16" ht="17.25">
      <c r="B50" s="359" t="s">
        <v>165</v>
      </c>
      <c r="C50" s="360"/>
      <c r="D50" s="361"/>
      <c r="E50" s="115">
        <v>145</v>
      </c>
      <c r="F50" s="116">
        <v>131</v>
      </c>
      <c r="G50" s="116">
        <v>137</v>
      </c>
      <c r="H50" s="117">
        <f t="shared" si="10"/>
        <v>413</v>
      </c>
      <c r="J50" s="359" t="s">
        <v>275</v>
      </c>
      <c r="K50" s="360"/>
      <c r="L50" s="361"/>
      <c r="M50" s="115">
        <v>122</v>
      </c>
      <c r="N50" s="116">
        <v>107</v>
      </c>
      <c r="O50" s="116">
        <v>97</v>
      </c>
      <c r="P50" s="117">
        <f t="shared" si="11"/>
        <v>326</v>
      </c>
    </row>
    <row r="51" spans="2:16" ht="17.25">
      <c r="B51" s="359" t="s">
        <v>80</v>
      </c>
      <c r="C51" s="360"/>
      <c r="D51" s="361"/>
      <c r="E51" s="115">
        <v>119</v>
      </c>
      <c r="F51" s="116">
        <v>112</v>
      </c>
      <c r="G51" s="116">
        <v>141</v>
      </c>
      <c r="H51" s="117">
        <f t="shared" si="10"/>
        <v>372</v>
      </c>
      <c r="J51" s="359" t="s">
        <v>273</v>
      </c>
      <c r="K51" s="360"/>
      <c r="L51" s="361"/>
      <c r="M51" s="115">
        <v>109</v>
      </c>
      <c r="N51" s="116">
        <v>144</v>
      </c>
      <c r="O51" s="116">
        <v>143</v>
      </c>
      <c r="P51" s="117">
        <f t="shared" si="11"/>
        <v>396</v>
      </c>
    </row>
    <row r="52" spans="2:16" ht="18" thickBot="1">
      <c r="B52" s="362" t="s">
        <v>166</v>
      </c>
      <c r="C52" s="363"/>
      <c r="D52" s="364"/>
      <c r="E52" s="118">
        <v>110</v>
      </c>
      <c r="F52" s="119">
        <v>123</v>
      </c>
      <c r="G52" s="119">
        <v>106</v>
      </c>
      <c r="H52" s="120">
        <f t="shared" si="10"/>
        <v>339</v>
      </c>
      <c r="J52" s="362" t="s">
        <v>322</v>
      </c>
      <c r="K52" s="363"/>
      <c r="L52" s="364"/>
      <c r="M52" s="118">
        <v>143</v>
      </c>
      <c r="N52" s="119">
        <v>105</v>
      </c>
      <c r="O52" s="119">
        <v>126</v>
      </c>
      <c r="P52" s="120">
        <f t="shared" si="11"/>
        <v>374</v>
      </c>
    </row>
    <row r="53" spans="2:16" ht="19.5" thickBot="1">
      <c r="B53" s="372" t="s">
        <v>43</v>
      </c>
      <c r="C53" s="373"/>
      <c r="D53" s="374"/>
      <c r="E53" s="121">
        <f>SUM(E48:E52)</f>
        <v>639</v>
      </c>
      <c r="F53" s="122">
        <f>SUM(F48:F52)</f>
        <v>618</v>
      </c>
      <c r="G53" s="122">
        <f>SUM(G48:G52)</f>
        <v>623</v>
      </c>
      <c r="H53" s="123">
        <f t="shared" si="10"/>
        <v>1880</v>
      </c>
      <c r="J53" s="372" t="s">
        <v>43</v>
      </c>
      <c r="K53" s="373"/>
      <c r="L53" s="374"/>
      <c r="M53" s="121">
        <f>SUM(M48:M52)</f>
        <v>602</v>
      </c>
      <c r="N53" s="122">
        <f>SUM(N48:N52)</f>
        <v>586</v>
      </c>
      <c r="O53" s="122">
        <f>SUM(O48:O52)</f>
        <v>557</v>
      </c>
      <c r="P53" s="123">
        <f t="shared" si="11"/>
        <v>1745</v>
      </c>
    </row>
    <row r="54" spans="2:16" ht="20.25" thickBot="1">
      <c r="B54" s="375" t="s">
        <v>42</v>
      </c>
      <c r="C54" s="376"/>
      <c r="D54" s="6">
        <f>SUM(E54:H54)</f>
        <v>8</v>
      </c>
      <c r="E54" s="124">
        <f>IF(E53&gt;M53,2,0)+IF(E53&lt;M53,0)+IF(E53=M53,1)</f>
        <v>2</v>
      </c>
      <c r="F54" s="125">
        <f>IF(F53&gt;N53,2,0)+IF(F53&lt;N53,0)+IF(F53=N53,1)</f>
        <v>2</v>
      </c>
      <c r="G54" s="125">
        <f>IF(G53&gt;O53,2,0)+IF(G53&lt;O53,0)+IF(G53=O53,1)</f>
        <v>2</v>
      </c>
      <c r="H54" s="126">
        <f>IF(H53&gt;P53,2,0)+IF(H53&lt;P53,0)+IF(H53=P53,1)</f>
        <v>2</v>
      </c>
      <c r="J54" s="375" t="s">
        <v>42</v>
      </c>
      <c r="K54" s="376"/>
      <c r="L54" s="6">
        <f>SUM(M54:P54)</f>
        <v>0</v>
      </c>
      <c r="M54" s="124">
        <f>IF(M53&gt;E53,2,0)+IF(M53&lt;E53,0)+IF(M53=E53,1)</f>
        <v>0</v>
      </c>
      <c r="N54" s="125">
        <f>IF(N53&gt;F53,2,0)+IF(N53&lt;F53,0)+IF(N53=F53,1)</f>
        <v>0</v>
      </c>
      <c r="O54" s="125">
        <f>IF(O53&gt;G53,2,0)+IF(O53&lt;G53,0)+IF(O53=G53,1)</f>
        <v>0</v>
      </c>
      <c r="P54" s="126">
        <f>IF(P53&gt;H53,2,0)+IF(P53&lt;H53,0)+IF(P53=H53,1)</f>
        <v>0</v>
      </c>
    </row>
    <row r="55" spans="2:16" ht="15.75" thickBot="1"/>
    <row r="56" spans="2:16" ht="21.75" thickTop="1" thickBot="1">
      <c r="B56" s="383" t="s">
        <v>222</v>
      </c>
      <c r="C56" s="384"/>
      <c r="D56" s="384"/>
      <c r="E56" s="384"/>
      <c r="F56" s="384"/>
      <c r="G56" s="384"/>
      <c r="H56" s="385"/>
      <c r="J56" s="383" t="s">
        <v>223</v>
      </c>
      <c r="K56" s="384"/>
      <c r="L56" s="384"/>
      <c r="M56" s="384"/>
      <c r="N56" s="384"/>
      <c r="O56" s="384"/>
      <c r="P56" s="385"/>
    </row>
    <row r="57" spans="2:16" ht="17.25" thickTop="1">
      <c r="B57" s="386" t="s">
        <v>1</v>
      </c>
      <c r="C57" s="387"/>
      <c r="D57" s="387"/>
      <c r="E57" s="11" t="s">
        <v>172</v>
      </c>
      <c r="F57" s="387" t="s">
        <v>169</v>
      </c>
      <c r="G57" s="387"/>
      <c r="H57" s="388"/>
      <c r="I57" s="143"/>
      <c r="J57" s="386" t="s">
        <v>169</v>
      </c>
      <c r="K57" s="387"/>
      <c r="L57" s="387"/>
      <c r="M57" s="11" t="s">
        <v>172</v>
      </c>
      <c r="N57" s="387" t="s">
        <v>95</v>
      </c>
      <c r="O57" s="387"/>
      <c r="P57" s="388"/>
    </row>
    <row r="58" spans="2:16" ht="16.5">
      <c r="B58" s="380" t="s">
        <v>2</v>
      </c>
      <c r="C58" s="381"/>
      <c r="D58" s="381"/>
      <c r="E58" s="11" t="s">
        <v>172</v>
      </c>
      <c r="F58" s="381" t="s">
        <v>228</v>
      </c>
      <c r="G58" s="381"/>
      <c r="H58" s="382"/>
      <c r="I58" s="143"/>
      <c r="J58" s="380" t="s">
        <v>176</v>
      </c>
      <c r="K58" s="381"/>
      <c r="L58" s="381"/>
      <c r="M58" s="11" t="s">
        <v>172</v>
      </c>
      <c r="N58" s="381" t="s">
        <v>96</v>
      </c>
      <c r="O58" s="381"/>
      <c r="P58" s="382"/>
    </row>
    <row r="59" spans="2:16" ht="16.5">
      <c r="B59" s="380" t="s">
        <v>97</v>
      </c>
      <c r="C59" s="381"/>
      <c r="D59" s="381"/>
      <c r="E59" s="11" t="s">
        <v>172</v>
      </c>
      <c r="F59" s="381" t="s">
        <v>142</v>
      </c>
      <c r="G59" s="381"/>
      <c r="H59" s="382"/>
      <c r="I59" s="143"/>
      <c r="J59" s="380" t="s">
        <v>175</v>
      </c>
      <c r="K59" s="381"/>
      <c r="L59" s="381"/>
      <c r="M59" s="11" t="s">
        <v>172</v>
      </c>
      <c r="N59" s="381" t="s">
        <v>163</v>
      </c>
      <c r="O59" s="381"/>
      <c r="P59" s="382"/>
    </row>
    <row r="60" spans="2:16" ht="16.5">
      <c r="B60" s="380" t="s">
        <v>155</v>
      </c>
      <c r="C60" s="381"/>
      <c r="D60" s="381"/>
      <c r="E60" s="11" t="s">
        <v>172</v>
      </c>
      <c r="F60" s="381" t="s">
        <v>175</v>
      </c>
      <c r="G60" s="381"/>
      <c r="H60" s="382"/>
      <c r="I60" s="143"/>
      <c r="J60" s="380" t="s">
        <v>97</v>
      </c>
      <c r="K60" s="381"/>
      <c r="L60" s="381"/>
      <c r="M60" s="11" t="s">
        <v>172</v>
      </c>
      <c r="N60" s="381" t="s">
        <v>155</v>
      </c>
      <c r="O60" s="381"/>
      <c r="P60" s="382"/>
    </row>
    <row r="61" spans="2:16" ht="16.5">
      <c r="B61" s="380" t="s">
        <v>163</v>
      </c>
      <c r="C61" s="381"/>
      <c r="D61" s="381"/>
      <c r="E61" s="11" t="s">
        <v>172</v>
      </c>
      <c r="F61" s="381" t="s">
        <v>96</v>
      </c>
      <c r="G61" s="381"/>
      <c r="H61" s="382"/>
      <c r="I61" s="143"/>
      <c r="J61" s="380" t="s">
        <v>2</v>
      </c>
      <c r="K61" s="381"/>
      <c r="L61" s="381"/>
      <c r="M61" s="11" t="s">
        <v>172</v>
      </c>
      <c r="N61" s="381" t="s">
        <v>142</v>
      </c>
      <c r="O61" s="381"/>
      <c r="P61" s="382"/>
    </row>
    <row r="62" spans="2:16" ht="17.25" thickBot="1">
      <c r="B62" s="389" t="s">
        <v>95</v>
      </c>
      <c r="C62" s="390"/>
      <c r="D62" s="390"/>
      <c r="E62" s="144" t="s">
        <v>172</v>
      </c>
      <c r="F62" s="390" t="s">
        <v>176</v>
      </c>
      <c r="G62" s="390"/>
      <c r="H62" s="391"/>
      <c r="I62" s="143"/>
      <c r="J62" s="389" t="s">
        <v>228</v>
      </c>
      <c r="K62" s="390"/>
      <c r="L62" s="390"/>
      <c r="M62" s="144" t="s">
        <v>172</v>
      </c>
      <c r="N62" s="390" t="s">
        <v>1</v>
      </c>
      <c r="O62" s="390"/>
      <c r="P62" s="391"/>
    </row>
    <row r="63" spans="2:16" ht="15.75" thickTop="1"/>
  </sheetData>
  <mergeCells count="123">
    <mergeCell ref="B62:D62"/>
    <mergeCell ref="F62:H62"/>
    <mergeCell ref="J62:L62"/>
    <mergeCell ref="N62:P62"/>
    <mergeCell ref="B60:D60"/>
    <mergeCell ref="F60:H60"/>
    <mergeCell ref="J60:L60"/>
    <mergeCell ref="N60:P60"/>
    <mergeCell ref="B61:D61"/>
    <mergeCell ref="F61:H61"/>
    <mergeCell ref="J61:L61"/>
    <mergeCell ref="N61:P6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52:D52"/>
    <mergeCell ref="J52:L52"/>
    <mergeCell ref="B53:D53"/>
    <mergeCell ref="J53:L53"/>
    <mergeCell ref="B54:C54"/>
    <mergeCell ref="J54:K54"/>
    <mergeCell ref="B49:D49"/>
    <mergeCell ref="J49:L49"/>
    <mergeCell ref="B50:D50"/>
    <mergeCell ref="J50:L50"/>
    <mergeCell ref="B51:D51"/>
    <mergeCell ref="J51:L51"/>
    <mergeCell ref="B45:C45"/>
    <mergeCell ref="J45:K45"/>
    <mergeCell ref="B47:H47"/>
    <mergeCell ref="J47:P47"/>
    <mergeCell ref="B48:D48"/>
    <mergeCell ref="J48:L48"/>
    <mergeCell ref="B42:D42"/>
    <mergeCell ref="J42:L42"/>
    <mergeCell ref="B43:D43"/>
    <mergeCell ref="J43:L43"/>
    <mergeCell ref="B44:D44"/>
    <mergeCell ref="J44:L44"/>
    <mergeCell ref="B39:D39"/>
    <mergeCell ref="J39:L39"/>
    <mergeCell ref="B40:D40"/>
    <mergeCell ref="J40:L40"/>
    <mergeCell ref="B41:D41"/>
    <mergeCell ref="J41:L41"/>
    <mergeCell ref="B35:D35"/>
    <mergeCell ref="J35:L35"/>
    <mergeCell ref="B36:C36"/>
    <mergeCell ref="J36:K36"/>
    <mergeCell ref="B38:H38"/>
    <mergeCell ref="J38:P38"/>
    <mergeCell ref="B32:D32"/>
    <mergeCell ref="J32:L32"/>
    <mergeCell ref="B33:D33"/>
    <mergeCell ref="J33:L33"/>
    <mergeCell ref="B34:D34"/>
    <mergeCell ref="J34:L34"/>
    <mergeCell ref="B29:H29"/>
    <mergeCell ref="J29:P29"/>
    <mergeCell ref="B30:D30"/>
    <mergeCell ref="J30:L30"/>
    <mergeCell ref="B31:D31"/>
    <mergeCell ref="J31:L31"/>
    <mergeCell ref="B25:D25"/>
    <mergeCell ref="J25:L25"/>
    <mergeCell ref="B26:D26"/>
    <mergeCell ref="J26:L26"/>
    <mergeCell ref="B27:C27"/>
    <mergeCell ref="J27:K27"/>
    <mergeCell ref="B22:D22"/>
    <mergeCell ref="J22:L22"/>
    <mergeCell ref="B23:D23"/>
    <mergeCell ref="J23:L23"/>
    <mergeCell ref="B24:D24"/>
    <mergeCell ref="J24:L24"/>
    <mergeCell ref="B18:C18"/>
    <mergeCell ref="J18:K18"/>
    <mergeCell ref="B20:H20"/>
    <mergeCell ref="J20:P20"/>
    <mergeCell ref="B21:D21"/>
    <mergeCell ref="J21:L21"/>
    <mergeCell ref="B15:D15"/>
    <mergeCell ref="J15:L15"/>
    <mergeCell ref="B16:D16"/>
    <mergeCell ref="J16:L16"/>
    <mergeCell ref="B17:D17"/>
    <mergeCell ref="J17:L17"/>
    <mergeCell ref="B12:D12"/>
    <mergeCell ref="J12:L12"/>
    <mergeCell ref="B13:D13"/>
    <mergeCell ref="J13:L13"/>
    <mergeCell ref="B14:D14"/>
    <mergeCell ref="J14:L14"/>
    <mergeCell ref="B8:D8"/>
    <mergeCell ref="J8:L8"/>
    <mergeCell ref="B9:C9"/>
    <mergeCell ref="J9:K9"/>
    <mergeCell ref="B11:H11"/>
    <mergeCell ref="J11:P11"/>
    <mergeCell ref="B5:D5"/>
    <mergeCell ref="J5:L5"/>
    <mergeCell ref="B6:D6"/>
    <mergeCell ref="J6:L6"/>
    <mergeCell ref="B7:D7"/>
    <mergeCell ref="J7:L7"/>
    <mergeCell ref="A1:Q1"/>
    <mergeCell ref="B2:H2"/>
    <mergeCell ref="J2:P2"/>
    <mergeCell ref="B3:D3"/>
    <mergeCell ref="J3:L3"/>
    <mergeCell ref="B4:D4"/>
    <mergeCell ref="J4:L4"/>
  </mergeCells>
  <conditionalFormatting sqref="E3:G7">
    <cfRule type="cellIs" dxfId="36" priority="14" operator="greaterThanOrEqual">
      <formula>150</formula>
    </cfRule>
  </conditionalFormatting>
  <conditionalFormatting sqref="E12:G16">
    <cfRule type="cellIs" dxfId="35" priority="17" operator="greaterThanOrEqual">
      <formula>150</formula>
    </cfRule>
  </conditionalFormatting>
  <conditionalFormatting sqref="E21:G25">
    <cfRule type="cellIs" dxfId="34" priority="8" operator="greaterThanOrEqual">
      <formula>150</formula>
    </cfRule>
  </conditionalFormatting>
  <conditionalFormatting sqref="E30:G34">
    <cfRule type="cellIs" dxfId="33" priority="11" operator="greaterThanOrEqual">
      <formula>150</formula>
    </cfRule>
  </conditionalFormatting>
  <conditionalFormatting sqref="E39:G43">
    <cfRule type="cellIs" dxfId="32" priority="2" operator="greaterThanOrEqual">
      <formula>150</formula>
    </cfRule>
  </conditionalFormatting>
  <conditionalFormatting sqref="E48:G52">
    <cfRule type="cellIs" dxfId="31" priority="5" operator="greaterThanOrEqual">
      <formula>150</formula>
    </cfRule>
  </conditionalFormatting>
  <conditionalFormatting sqref="H3:H7 P3:P7">
    <cfRule type="cellIs" dxfId="30" priority="15" operator="greaterThanOrEqual">
      <formula>400</formula>
    </cfRule>
  </conditionalFormatting>
  <conditionalFormatting sqref="H12:H16 P12:P16">
    <cfRule type="cellIs" dxfId="29" priority="18" operator="greaterThanOrEqual">
      <formula>400</formula>
    </cfRule>
  </conditionalFormatting>
  <conditionalFormatting sqref="H21:H25 P21:P25">
    <cfRule type="cellIs" dxfId="28" priority="9" operator="greaterThanOrEqual">
      <formula>400</formula>
    </cfRule>
  </conditionalFormatting>
  <conditionalFormatting sqref="H30:H34 P30:P34">
    <cfRule type="cellIs" dxfId="27" priority="12" operator="greaterThanOrEqual">
      <formula>400</formula>
    </cfRule>
  </conditionalFormatting>
  <conditionalFormatting sqref="H39:H43 P39:P43">
    <cfRule type="cellIs" dxfId="26" priority="3" operator="greaterThanOrEqual">
      <formula>400</formula>
    </cfRule>
  </conditionalFormatting>
  <conditionalFormatting sqref="H48:H52 P48:P52">
    <cfRule type="cellIs" dxfId="25" priority="6" operator="greaterThanOrEqual">
      <formula>400</formula>
    </cfRule>
  </conditionalFormatting>
  <conditionalFormatting sqref="M3:O7">
    <cfRule type="cellIs" dxfId="24" priority="13" operator="greaterThanOrEqual">
      <formula>150</formula>
    </cfRule>
  </conditionalFormatting>
  <conditionalFormatting sqref="M12:O16">
    <cfRule type="cellIs" dxfId="23" priority="16" operator="greaterThanOrEqual">
      <formula>150</formula>
    </cfRule>
  </conditionalFormatting>
  <conditionalFormatting sqref="M21:O25">
    <cfRule type="cellIs" dxfId="22" priority="7" operator="greaterThanOrEqual">
      <formula>150</formula>
    </cfRule>
  </conditionalFormatting>
  <conditionalFormatting sqref="M30:O34">
    <cfRule type="cellIs" dxfId="21" priority="10" operator="greaterThanOrEqual">
      <formula>150</formula>
    </cfRule>
  </conditionalFormatting>
  <conditionalFormatting sqref="M39:O43">
    <cfRule type="cellIs" dxfId="20" priority="1" operator="greaterThanOrEqual">
      <formula>150</formula>
    </cfRule>
  </conditionalFormatting>
  <conditionalFormatting sqref="M48:O52">
    <cfRule type="cellIs" dxfId="19" priority="4" operator="greaterThanOrEqual">
      <formula>150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A24C-C7B9-4D4E-B788-FF42F57F04C0}">
  <dimension ref="A1:Q63"/>
  <sheetViews>
    <sheetView workbookViewId="0">
      <selection activeCell="S19" sqref="S19"/>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5"/>
      <c r="B1" s="365"/>
      <c r="C1" s="365"/>
      <c r="D1" s="365"/>
      <c r="E1" s="365"/>
      <c r="F1" s="365"/>
      <c r="G1" s="365"/>
      <c r="H1" s="365"/>
      <c r="I1" s="365"/>
      <c r="J1" s="365"/>
      <c r="K1" s="365"/>
      <c r="L1" s="365"/>
      <c r="M1" s="365"/>
      <c r="N1" s="365"/>
      <c r="O1" s="365"/>
      <c r="P1" s="365"/>
      <c r="Q1" s="365"/>
    </row>
    <row r="2" spans="1:17" ht="30.75" thickBot="1">
      <c r="B2" s="366"/>
      <c r="C2" s="367"/>
      <c r="D2" s="367"/>
      <c r="E2" s="367"/>
      <c r="F2" s="367"/>
      <c r="G2" s="367"/>
      <c r="H2" s="368"/>
      <c r="I2" s="142"/>
      <c r="J2" s="366"/>
      <c r="K2" s="367"/>
      <c r="L2" s="367"/>
      <c r="M2" s="367"/>
      <c r="N2" s="367"/>
      <c r="O2" s="367"/>
      <c r="P2" s="368"/>
    </row>
    <row r="3" spans="1:17" ht="17.25">
      <c r="B3" s="369"/>
      <c r="C3" s="370"/>
      <c r="D3" s="371"/>
      <c r="E3" s="112"/>
      <c r="F3" s="113"/>
      <c r="G3" s="113"/>
      <c r="H3" s="114">
        <f t="shared" ref="H3:H8" si="0">SUM(E3:G3)</f>
        <v>0</v>
      </c>
      <c r="J3" s="369"/>
      <c r="K3" s="370"/>
      <c r="L3" s="371"/>
      <c r="M3" s="112"/>
      <c r="N3" s="113"/>
      <c r="O3" s="113"/>
      <c r="P3" s="114">
        <f t="shared" ref="P3:P8" si="1">SUM(M3:O3)</f>
        <v>0</v>
      </c>
    </row>
    <row r="4" spans="1:17" ht="17.25">
      <c r="B4" s="359"/>
      <c r="C4" s="360"/>
      <c r="D4" s="361"/>
      <c r="E4" s="115"/>
      <c r="F4" s="116"/>
      <c r="G4" s="116"/>
      <c r="H4" s="117">
        <f t="shared" si="0"/>
        <v>0</v>
      </c>
      <c r="J4" s="359"/>
      <c r="K4" s="360"/>
      <c r="L4" s="361"/>
      <c r="M4" s="115"/>
      <c r="N4" s="116"/>
      <c r="O4" s="116"/>
      <c r="P4" s="117">
        <f t="shared" si="1"/>
        <v>0</v>
      </c>
    </row>
    <row r="5" spans="1:17" ht="17.25">
      <c r="B5" s="359"/>
      <c r="C5" s="360"/>
      <c r="D5" s="361"/>
      <c r="E5" s="115"/>
      <c r="F5" s="116"/>
      <c r="G5" s="116"/>
      <c r="H5" s="117">
        <f t="shared" si="0"/>
        <v>0</v>
      </c>
      <c r="J5" s="359"/>
      <c r="K5" s="360"/>
      <c r="L5" s="361"/>
      <c r="M5" s="115"/>
      <c r="N5" s="116"/>
      <c r="O5" s="116"/>
      <c r="P5" s="117">
        <f t="shared" si="1"/>
        <v>0</v>
      </c>
    </row>
    <row r="6" spans="1:17" ht="17.25">
      <c r="B6" s="359"/>
      <c r="C6" s="360"/>
      <c r="D6" s="361"/>
      <c r="E6" s="115"/>
      <c r="F6" s="116"/>
      <c r="G6" s="116"/>
      <c r="H6" s="117">
        <f t="shared" si="0"/>
        <v>0</v>
      </c>
      <c r="J6" s="359"/>
      <c r="K6" s="360"/>
      <c r="L6" s="361"/>
      <c r="M6" s="115"/>
      <c r="N6" s="116"/>
      <c r="O6" s="116"/>
      <c r="P6" s="117">
        <f t="shared" si="1"/>
        <v>0</v>
      </c>
    </row>
    <row r="7" spans="1:17" ht="18" thickBot="1">
      <c r="B7" s="362"/>
      <c r="C7" s="363"/>
      <c r="D7" s="364"/>
      <c r="E7" s="118"/>
      <c r="F7" s="119"/>
      <c r="G7" s="119"/>
      <c r="H7" s="120">
        <f t="shared" si="0"/>
        <v>0</v>
      </c>
      <c r="J7" s="362"/>
      <c r="K7" s="363"/>
      <c r="L7" s="364"/>
      <c r="M7" s="118"/>
      <c r="N7" s="119"/>
      <c r="O7" s="119"/>
      <c r="P7" s="120">
        <f t="shared" si="1"/>
        <v>0</v>
      </c>
    </row>
    <row r="8" spans="1:17" ht="19.5" thickBot="1">
      <c r="B8" s="372" t="s">
        <v>43</v>
      </c>
      <c r="C8" s="373"/>
      <c r="D8" s="374"/>
      <c r="E8" s="121">
        <f>SUM(E3:E7)</f>
        <v>0</v>
      </c>
      <c r="F8" s="122">
        <f>SUM(F3:F7)</f>
        <v>0</v>
      </c>
      <c r="G8" s="122">
        <f>SUM(G3:G7)</f>
        <v>0</v>
      </c>
      <c r="H8" s="123">
        <f t="shared" si="0"/>
        <v>0</v>
      </c>
      <c r="J8" s="372" t="s">
        <v>43</v>
      </c>
      <c r="K8" s="373"/>
      <c r="L8" s="374"/>
      <c r="M8" s="121">
        <f>SUM(M3:M7)</f>
        <v>0</v>
      </c>
      <c r="N8" s="122">
        <f>SUM(N3:N7)</f>
        <v>0</v>
      </c>
      <c r="O8" s="122">
        <f>SUM(O3:O7)</f>
        <v>0</v>
      </c>
      <c r="P8" s="123">
        <f t="shared" si="1"/>
        <v>0</v>
      </c>
    </row>
    <row r="9" spans="1:17" ht="20.25" thickBot="1">
      <c r="B9" s="375" t="s">
        <v>42</v>
      </c>
      <c r="C9" s="376"/>
      <c r="D9" s="6">
        <f>SUM(E9:H9)</f>
        <v>4</v>
      </c>
      <c r="E9" s="124">
        <f>IF(E8&gt;M8,2,0)+IF(E8&lt;M8,0)+IF(E8=M8,1)</f>
        <v>1</v>
      </c>
      <c r="F9" s="125">
        <f>IF(F8&gt;N8,2,0)+IF(F8&lt;N8,0)+IF(F8=N8,1)</f>
        <v>1</v>
      </c>
      <c r="G9" s="125">
        <f>IF(G8&gt;O8,2,0)+IF(G8&lt;O8,0)+IF(G8=O8,1)</f>
        <v>1</v>
      </c>
      <c r="H9" s="126">
        <f>IF(H8&gt;P8,2,0)+IF(H8&lt;P8,0)+IF(H8=P8,1)</f>
        <v>1</v>
      </c>
      <c r="J9" s="375" t="s">
        <v>42</v>
      </c>
      <c r="K9" s="376"/>
      <c r="L9" s="6">
        <f>SUM(M9:P9)</f>
        <v>4</v>
      </c>
      <c r="M9" s="124">
        <f>IF(M8&gt;E8,2,0)+IF(M8&lt;E8,0)+IF(M8=E8,1)</f>
        <v>1</v>
      </c>
      <c r="N9" s="125">
        <f>IF(N8&gt;F8,2,0)+IF(N8&lt;F8,0)+IF(N8=F8,1)</f>
        <v>1</v>
      </c>
      <c r="O9" s="125">
        <f>IF(O8&gt;G8,2,0)+IF(O8&lt;G8,0)+IF(O8=G8,1)</f>
        <v>1</v>
      </c>
      <c r="P9" s="126">
        <f>IF(P8&gt;H8,2,0)+IF(P8&lt;H8,0)+IF(P8=H8,1)</f>
        <v>1</v>
      </c>
    </row>
    <row r="10" spans="1:17" ht="15.75" thickBot="1"/>
    <row r="11" spans="1:17" ht="30.75" thickBot="1">
      <c r="B11" s="377"/>
      <c r="C11" s="378"/>
      <c r="D11" s="378"/>
      <c r="E11" s="378"/>
      <c r="F11" s="378"/>
      <c r="G11" s="378"/>
      <c r="H11" s="379"/>
      <c r="I11" s="142"/>
      <c r="J11" s="377"/>
      <c r="K11" s="378"/>
      <c r="L11" s="378"/>
      <c r="M11" s="378"/>
      <c r="N11" s="378"/>
      <c r="O11" s="378"/>
      <c r="P11" s="379"/>
    </row>
    <row r="12" spans="1:17" ht="17.25">
      <c r="B12" s="369"/>
      <c r="C12" s="370"/>
      <c r="D12" s="371"/>
      <c r="E12" s="112"/>
      <c r="F12" s="113"/>
      <c r="G12" s="113"/>
      <c r="H12" s="114">
        <f t="shared" ref="H12:H17" si="2">SUM(E12:G12)</f>
        <v>0</v>
      </c>
      <c r="J12" s="369"/>
      <c r="K12" s="370"/>
      <c r="L12" s="371"/>
      <c r="M12" s="112"/>
      <c r="N12" s="113"/>
      <c r="O12" s="113"/>
      <c r="P12" s="114">
        <f t="shared" ref="P12:P17" si="3">SUM(M12:O12)</f>
        <v>0</v>
      </c>
    </row>
    <row r="13" spans="1:17" ht="17.25">
      <c r="B13" s="359"/>
      <c r="C13" s="360"/>
      <c r="D13" s="361"/>
      <c r="E13" s="115"/>
      <c r="F13" s="116"/>
      <c r="G13" s="116"/>
      <c r="H13" s="117">
        <f t="shared" si="2"/>
        <v>0</v>
      </c>
      <c r="J13" s="359"/>
      <c r="K13" s="360"/>
      <c r="L13" s="361"/>
      <c r="M13" s="115"/>
      <c r="N13" s="116"/>
      <c r="O13" s="116"/>
      <c r="P13" s="117">
        <f t="shared" si="3"/>
        <v>0</v>
      </c>
    </row>
    <row r="14" spans="1:17" ht="17.25">
      <c r="B14" s="359"/>
      <c r="C14" s="360"/>
      <c r="D14" s="361"/>
      <c r="E14" s="115"/>
      <c r="F14" s="116"/>
      <c r="G14" s="116"/>
      <c r="H14" s="117">
        <f t="shared" si="2"/>
        <v>0</v>
      </c>
      <c r="J14" s="359"/>
      <c r="K14" s="360"/>
      <c r="L14" s="361"/>
      <c r="M14" s="115"/>
      <c r="N14" s="116"/>
      <c r="O14" s="116"/>
      <c r="P14" s="117">
        <f t="shared" si="3"/>
        <v>0</v>
      </c>
    </row>
    <row r="15" spans="1:17" ht="17.25">
      <c r="B15" s="359"/>
      <c r="C15" s="360"/>
      <c r="D15" s="361"/>
      <c r="E15" s="115"/>
      <c r="F15" s="116"/>
      <c r="G15" s="116"/>
      <c r="H15" s="117">
        <f t="shared" si="2"/>
        <v>0</v>
      </c>
      <c r="J15" s="359"/>
      <c r="K15" s="360"/>
      <c r="L15" s="361"/>
      <c r="M15" s="115"/>
      <c r="N15" s="116"/>
      <c r="O15" s="116"/>
      <c r="P15" s="117">
        <f t="shared" si="3"/>
        <v>0</v>
      </c>
    </row>
    <row r="16" spans="1:17" ht="18" thickBot="1">
      <c r="B16" s="362"/>
      <c r="C16" s="363"/>
      <c r="D16" s="364"/>
      <c r="E16" s="118"/>
      <c r="F16" s="119"/>
      <c r="G16" s="119"/>
      <c r="H16" s="120">
        <f t="shared" si="2"/>
        <v>0</v>
      </c>
      <c r="J16" s="362"/>
      <c r="K16" s="363"/>
      <c r="L16" s="364"/>
      <c r="M16" s="118"/>
      <c r="N16" s="119"/>
      <c r="O16" s="119"/>
      <c r="P16" s="120">
        <f t="shared" si="3"/>
        <v>0</v>
      </c>
    </row>
    <row r="17" spans="2:16" ht="19.5" thickBot="1">
      <c r="B17" s="372" t="s">
        <v>43</v>
      </c>
      <c r="C17" s="373"/>
      <c r="D17" s="374"/>
      <c r="E17" s="121">
        <f>SUM(E12:E16)</f>
        <v>0</v>
      </c>
      <c r="F17" s="122">
        <f>SUM(F12:F16)</f>
        <v>0</v>
      </c>
      <c r="G17" s="122">
        <f>SUM(G12:G16)</f>
        <v>0</v>
      </c>
      <c r="H17" s="123">
        <f t="shared" si="2"/>
        <v>0</v>
      </c>
      <c r="J17" s="372" t="s">
        <v>43</v>
      </c>
      <c r="K17" s="373"/>
      <c r="L17" s="374"/>
      <c r="M17" s="121">
        <f>SUM(M12:M16)</f>
        <v>0</v>
      </c>
      <c r="N17" s="122">
        <f>SUM(N12:N16)</f>
        <v>0</v>
      </c>
      <c r="O17" s="122">
        <f>SUM(O12:O16)</f>
        <v>0</v>
      </c>
      <c r="P17" s="123">
        <f t="shared" si="3"/>
        <v>0</v>
      </c>
    </row>
    <row r="18" spans="2:16" ht="20.25" thickBot="1">
      <c r="B18" s="375" t="s">
        <v>42</v>
      </c>
      <c r="C18" s="376"/>
      <c r="D18" s="6">
        <f>SUM(E18:H18)</f>
        <v>4</v>
      </c>
      <c r="E18" s="124">
        <f>IF(E17&gt;M17,2,0)+IF(E17&lt;M17,0)+IF(E17=M17,1)</f>
        <v>1</v>
      </c>
      <c r="F18" s="125">
        <f>IF(F17&gt;N17,2,0)+IF(F17&lt;N17,0)+IF(F17=N17,1)</f>
        <v>1</v>
      </c>
      <c r="G18" s="125">
        <f>IF(G17&gt;O17,2,0)+IF(G17&lt;O17,0)+IF(G17=O17,1)</f>
        <v>1</v>
      </c>
      <c r="H18" s="126">
        <f>IF(H17&gt;P17,2,0)+IF(H17&lt;P17,0)+IF(H17=P17,1)</f>
        <v>1</v>
      </c>
      <c r="J18" s="375" t="s">
        <v>42</v>
      </c>
      <c r="K18" s="376"/>
      <c r="L18" s="6">
        <f>SUM(M18:P18)</f>
        <v>4</v>
      </c>
      <c r="M18" s="124">
        <f>IF(M17&gt;E17,2,0)+IF(M17&lt;E17,0)+IF(M17=E17,1)</f>
        <v>1</v>
      </c>
      <c r="N18" s="125">
        <f>IF(N17&gt;F17,2,0)+IF(N17&lt;F17,0)+IF(N17=F17,1)</f>
        <v>1</v>
      </c>
      <c r="O18" s="125">
        <f>IF(O17&gt;G17,2,0)+IF(O17&lt;G17,0)+IF(O17=G17,1)</f>
        <v>1</v>
      </c>
      <c r="P18" s="126">
        <f>IF(P17&gt;H17,2,0)+IF(P17&lt;H17,0)+IF(P17=H17,1)</f>
        <v>1</v>
      </c>
    </row>
    <row r="19" spans="2:16" ht="15.75" thickBot="1"/>
    <row r="20" spans="2:16" ht="30.75" thickBot="1">
      <c r="B20" s="366"/>
      <c r="C20" s="367"/>
      <c r="D20" s="367"/>
      <c r="E20" s="367"/>
      <c r="F20" s="367"/>
      <c r="G20" s="367"/>
      <c r="H20" s="368"/>
      <c r="I20" s="142"/>
      <c r="J20" s="366"/>
      <c r="K20" s="367"/>
      <c r="L20" s="367"/>
      <c r="M20" s="367"/>
      <c r="N20" s="367"/>
      <c r="O20" s="367"/>
      <c r="P20" s="368"/>
    </row>
    <row r="21" spans="2:16" ht="17.25">
      <c r="B21" s="369"/>
      <c r="C21" s="370"/>
      <c r="D21" s="371"/>
      <c r="E21" s="112"/>
      <c r="F21" s="113"/>
      <c r="G21" s="113"/>
      <c r="H21" s="114">
        <f t="shared" ref="H21:H26" si="4">SUM(E21:G21)</f>
        <v>0</v>
      </c>
      <c r="J21" s="369"/>
      <c r="K21" s="370"/>
      <c r="L21" s="371"/>
      <c r="M21" s="112"/>
      <c r="N21" s="113"/>
      <c r="O21" s="113"/>
      <c r="P21" s="114">
        <f t="shared" ref="P21:P26" si="5">SUM(M21:O21)</f>
        <v>0</v>
      </c>
    </row>
    <row r="22" spans="2:16" ht="17.25">
      <c r="B22" s="359"/>
      <c r="C22" s="360"/>
      <c r="D22" s="361"/>
      <c r="E22" s="115"/>
      <c r="F22" s="116"/>
      <c r="G22" s="116"/>
      <c r="H22" s="117">
        <f t="shared" si="4"/>
        <v>0</v>
      </c>
      <c r="J22" s="359"/>
      <c r="K22" s="360"/>
      <c r="L22" s="361"/>
      <c r="M22" s="115"/>
      <c r="N22" s="116"/>
      <c r="O22" s="116"/>
      <c r="P22" s="117">
        <f t="shared" si="5"/>
        <v>0</v>
      </c>
    </row>
    <row r="23" spans="2:16" ht="17.25">
      <c r="B23" s="359"/>
      <c r="C23" s="360"/>
      <c r="D23" s="361"/>
      <c r="E23" s="115"/>
      <c r="F23" s="116"/>
      <c r="G23" s="116"/>
      <c r="H23" s="117">
        <f t="shared" si="4"/>
        <v>0</v>
      </c>
      <c r="J23" s="359"/>
      <c r="K23" s="360"/>
      <c r="L23" s="361"/>
      <c r="M23" s="115"/>
      <c r="N23" s="116"/>
      <c r="O23" s="116"/>
      <c r="P23" s="117">
        <f t="shared" si="5"/>
        <v>0</v>
      </c>
    </row>
    <row r="24" spans="2:16" ht="17.25">
      <c r="B24" s="359"/>
      <c r="C24" s="360"/>
      <c r="D24" s="361"/>
      <c r="E24" s="115"/>
      <c r="F24" s="116"/>
      <c r="G24" s="116"/>
      <c r="H24" s="117">
        <f t="shared" si="4"/>
        <v>0</v>
      </c>
      <c r="J24" s="359"/>
      <c r="K24" s="360"/>
      <c r="L24" s="361"/>
      <c r="M24" s="115"/>
      <c r="N24" s="116"/>
      <c r="O24" s="116"/>
      <c r="P24" s="117">
        <f t="shared" si="5"/>
        <v>0</v>
      </c>
    </row>
    <row r="25" spans="2:16" ht="18" thickBot="1">
      <c r="B25" s="362"/>
      <c r="C25" s="363"/>
      <c r="D25" s="364"/>
      <c r="E25" s="118"/>
      <c r="F25" s="119"/>
      <c r="G25" s="119"/>
      <c r="H25" s="120">
        <f t="shared" si="4"/>
        <v>0</v>
      </c>
      <c r="J25" s="362"/>
      <c r="K25" s="363"/>
      <c r="L25" s="364"/>
      <c r="M25" s="118"/>
      <c r="N25" s="119"/>
      <c r="O25" s="119"/>
      <c r="P25" s="120">
        <f t="shared" si="5"/>
        <v>0</v>
      </c>
    </row>
    <row r="26" spans="2:16" ht="19.5" thickBot="1">
      <c r="B26" s="372" t="s">
        <v>43</v>
      </c>
      <c r="C26" s="373"/>
      <c r="D26" s="374"/>
      <c r="E26" s="121">
        <f>SUM(E21:E25)</f>
        <v>0</v>
      </c>
      <c r="F26" s="122">
        <f>SUM(F21:F25)</f>
        <v>0</v>
      </c>
      <c r="G26" s="122">
        <f>SUM(G21:G25)</f>
        <v>0</v>
      </c>
      <c r="H26" s="123">
        <f t="shared" si="4"/>
        <v>0</v>
      </c>
      <c r="J26" s="372" t="s">
        <v>43</v>
      </c>
      <c r="K26" s="373"/>
      <c r="L26" s="374"/>
      <c r="M26" s="121">
        <f>SUM(M21:M25)</f>
        <v>0</v>
      </c>
      <c r="N26" s="122">
        <f>SUM(N21:N25)</f>
        <v>0</v>
      </c>
      <c r="O26" s="122">
        <f>SUM(O21:O25)</f>
        <v>0</v>
      </c>
      <c r="P26" s="123">
        <f t="shared" si="5"/>
        <v>0</v>
      </c>
    </row>
    <row r="27" spans="2:16" ht="20.25" thickBot="1">
      <c r="B27" s="375" t="s">
        <v>42</v>
      </c>
      <c r="C27" s="376"/>
      <c r="D27" s="6">
        <f>SUM(E27:H27)</f>
        <v>4</v>
      </c>
      <c r="E27" s="124">
        <f>IF(E26&gt;M26,2,0)+IF(E26&lt;M26,0)+IF(E26=M26,1)</f>
        <v>1</v>
      </c>
      <c r="F27" s="125">
        <f>IF(F26&gt;N26,2,0)+IF(F26&lt;N26,0)+IF(F26=N26,1)</f>
        <v>1</v>
      </c>
      <c r="G27" s="125">
        <f>IF(G26&gt;O26,2,0)+IF(G26&lt;O26,0)+IF(G26=O26,1)</f>
        <v>1</v>
      </c>
      <c r="H27" s="126">
        <f>IF(H26&gt;P26,2,0)+IF(H26&lt;P26,0)+IF(H26=P26,1)</f>
        <v>1</v>
      </c>
      <c r="J27" s="375" t="s">
        <v>42</v>
      </c>
      <c r="K27" s="376"/>
      <c r="L27" s="6">
        <f>SUM(M27:P27)</f>
        <v>4</v>
      </c>
      <c r="M27" s="124">
        <f>IF(M26&gt;E26,2,0)+IF(M26&lt;E26,0)+IF(M26=E26,1)</f>
        <v>1</v>
      </c>
      <c r="N27" s="125">
        <f>IF(N26&gt;F26,2,0)+IF(N26&lt;F26,0)+IF(N26=F26,1)</f>
        <v>1</v>
      </c>
      <c r="O27" s="125">
        <f>IF(O26&gt;G26,2,0)+IF(O26&lt;G26,0)+IF(O26=G26,1)</f>
        <v>1</v>
      </c>
      <c r="P27" s="126">
        <f>IF(P26&gt;H26,2,0)+IF(P26&lt;H26,0)+IF(P26=H26,1)</f>
        <v>1</v>
      </c>
    </row>
    <row r="28" spans="2:16" ht="15.75" thickBot="1"/>
    <row r="29" spans="2:16" ht="30.75" thickBot="1">
      <c r="B29" s="377"/>
      <c r="C29" s="378"/>
      <c r="D29" s="378"/>
      <c r="E29" s="378"/>
      <c r="F29" s="378"/>
      <c r="G29" s="378"/>
      <c r="H29" s="379"/>
      <c r="I29" s="142"/>
      <c r="J29" s="377"/>
      <c r="K29" s="378"/>
      <c r="L29" s="378"/>
      <c r="M29" s="378"/>
      <c r="N29" s="378"/>
      <c r="O29" s="378"/>
      <c r="P29" s="379"/>
    </row>
    <row r="30" spans="2:16" ht="17.25">
      <c r="B30" s="369"/>
      <c r="C30" s="370"/>
      <c r="D30" s="371"/>
      <c r="E30" s="112"/>
      <c r="F30" s="113"/>
      <c r="G30" s="113"/>
      <c r="H30" s="114">
        <f t="shared" ref="H30:H35" si="6">SUM(E30:G30)</f>
        <v>0</v>
      </c>
      <c r="J30" s="369"/>
      <c r="K30" s="370"/>
      <c r="L30" s="371"/>
      <c r="M30" s="112"/>
      <c r="N30" s="113"/>
      <c r="O30" s="113"/>
      <c r="P30" s="114">
        <f t="shared" ref="P30:P35" si="7">SUM(M30:O30)</f>
        <v>0</v>
      </c>
    </row>
    <row r="31" spans="2:16" ht="17.25">
      <c r="B31" s="359"/>
      <c r="C31" s="360"/>
      <c r="D31" s="361"/>
      <c r="E31" s="115"/>
      <c r="F31" s="116"/>
      <c r="G31" s="116"/>
      <c r="H31" s="117">
        <f t="shared" si="6"/>
        <v>0</v>
      </c>
      <c r="J31" s="359"/>
      <c r="K31" s="360"/>
      <c r="L31" s="361"/>
      <c r="M31" s="115"/>
      <c r="N31" s="116"/>
      <c r="O31" s="116"/>
      <c r="P31" s="117">
        <f t="shared" si="7"/>
        <v>0</v>
      </c>
    </row>
    <row r="32" spans="2:16" ht="17.25">
      <c r="B32" s="359"/>
      <c r="C32" s="360"/>
      <c r="D32" s="361"/>
      <c r="E32" s="115"/>
      <c r="F32" s="116"/>
      <c r="G32" s="116"/>
      <c r="H32" s="117">
        <f t="shared" si="6"/>
        <v>0</v>
      </c>
      <c r="J32" s="359"/>
      <c r="K32" s="360"/>
      <c r="L32" s="361"/>
      <c r="M32" s="115"/>
      <c r="N32" s="116"/>
      <c r="O32" s="116"/>
      <c r="P32" s="117">
        <f t="shared" si="7"/>
        <v>0</v>
      </c>
    </row>
    <row r="33" spans="2:16" ht="17.25">
      <c r="B33" s="359"/>
      <c r="C33" s="360"/>
      <c r="D33" s="361"/>
      <c r="E33" s="115"/>
      <c r="F33" s="116"/>
      <c r="G33" s="116"/>
      <c r="H33" s="117">
        <f t="shared" si="6"/>
        <v>0</v>
      </c>
      <c r="J33" s="359"/>
      <c r="K33" s="360"/>
      <c r="L33" s="361"/>
      <c r="M33" s="115"/>
      <c r="N33" s="116"/>
      <c r="O33" s="116"/>
      <c r="P33" s="117">
        <f t="shared" si="7"/>
        <v>0</v>
      </c>
    </row>
    <row r="34" spans="2:16" ht="18" thickBot="1">
      <c r="B34" s="362"/>
      <c r="C34" s="363"/>
      <c r="D34" s="364"/>
      <c r="E34" s="118"/>
      <c r="F34" s="119"/>
      <c r="G34" s="119"/>
      <c r="H34" s="120">
        <f t="shared" si="6"/>
        <v>0</v>
      </c>
      <c r="J34" s="362"/>
      <c r="K34" s="363"/>
      <c r="L34" s="364"/>
      <c r="M34" s="118"/>
      <c r="N34" s="119"/>
      <c r="O34" s="119"/>
      <c r="P34" s="120">
        <f t="shared" si="7"/>
        <v>0</v>
      </c>
    </row>
    <row r="35" spans="2:16" ht="19.5" thickBot="1">
      <c r="B35" s="372" t="s">
        <v>43</v>
      </c>
      <c r="C35" s="373"/>
      <c r="D35" s="374"/>
      <c r="E35" s="121">
        <f>SUM(E30:E34)</f>
        <v>0</v>
      </c>
      <c r="F35" s="122">
        <f>SUM(F30:F34)</f>
        <v>0</v>
      </c>
      <c r="G35" s="122">
        <f>SUM(G30:G34)</f>
        <v>0</v>
      </c>
      <c r="H35" s="123">
        <f t="shared" si="6"/>
        <v>0</v>
      </c>
      <c r="J35" s="372" t="s">
        <v>43</v>
      </c>
      <c r="K35" s="373"/>
      <c r="L35" s="374"/>
      <c r="M35" s="121">
        <f>SUM(M30:M34)</f>
        <v>0</v>
      </c>
      <c r="N35" s="122">
        <f>SUM(N30:N34)</f>
        <v>0</v>
      </c>
      <c r="O35" s="122">
        <f>SUM(O30:O34)</f>
        <v>0</v>
      </c>
      <c r="P35" s="123">
        <f t="shared" si="7"/>
        <v>0</v>
      </c>
    </row>
    <row r="36" spans="2:16" ht="20.25" thickBot="1">
      <c r="B36" s="375" t="s">
        <v>42</v>
      </c>
      <c r="C36" s="376"/>
      <c r="D36" s="6">
        <f>SUM(E36:H36)</f>
        <v>4</v>
      </c>
      <c r="E36" s="124">
        <f>IF(E35&gt;M35,2,0)+IF(E35&lt;M35,0)+IF(E35=M35,1)</f>
        <v>1</v>
      </c>
      <c r="F36" s="125">
        <f>IF(F35&gt;N35,2,0)+IF(F35&lt;N35,0)+IF(F35=N35,1)</f>
        <v>1</v>
      </c>
      <c r="G36" s="125">
        <f>IF(G35&gt;O35,2,0)+IF(G35&lt;O35,0)+IF(G35=O35,1)</f>
        <v>1</v>
      </c>
      <c r="H36" s="126">
        <f>IF(H35&gt;P35,2,0)+IF(H35&lt;P35,0)+IF(H35=P35,1)</f>
        <v>1</v>
      </c>
      <c r="J36" s="375" t="s">
        <v>42</v>
      </c>
      <c r="K36" s="376"/>
      <c r="L36" s="6">
        <f>SUM(M36:P36)</f>
        <v>4</v>
      </c>
      <c r="M36" s="124">
        <f>IF(M35&gt;E35,2,0)+IF(M35&lt;E35,0)+IF(M35=E35,1)</f>
        <v>1</v>
      </c>
      <c r="N36" s="125">
        <f>IF(N35&gt;F35,2,0)+IF(N35&lt;F35,0)+IF(N35=F35,1)</f>
        <v>1</v>
      </c>
      <c r="O36" s="125">
        <f>IF(O35&gt;G35,2,0)+IF(O35&lt;G35,0)+IF(O35=G35,1)</f>
        <v>1</v>
      </c>
      <c r="P36" s="126">
        <f>IF(P35&gt;H35,2,0)+IF(P35&lt;H35,0)+IF(P35=H35,1)</f>
        <v>1</v>
      </c>
    </row>
    <row r="37" spans="2:16" ht="15.75" thickBot="1"/>
    <row r="38" spans="2:16" ht="30.75" thickBot="1">
      <c r="B38" s="366"/>
      <c r="C38" s="367"/>
      <c r="D38" s="367"/>
      <c r="E38" s="367"/>
      <c r="F38" s="367"/>
      <c r="G38" s="367"/>
      <c r="H38" s="368"/>
      <c r="I38" s="142"/>
      <c r="J38" s="366"/>
      <c r="K38" s="367"/>
      <c r="L38" s="367"/>
      <c r="M38" s="367"/>
      <c r="N38" s="367"/>
      <c r="O38" s="367"/>
      <c r="P38" s="368"/>
    </row>
    <row r="39" spans="2:16" ht="17.25">
      <c r="B39" s="369"/>
      <c r="C39" s="370"/>
      <c r="D39" s="371"/>
      <c r="E39" s="112"/>
      <c r="F39" s="113"/>
      <c r="G39" s="113"/>
      <c r="H39" s="114">
        <f t="shared" ref="H39:H44" si="8">SUM(E39:G39)</f>
        <v>0</v>
      </c>
      <c r="J39" s="369"/>
      <c r="K39" s="370"/>
      <c r="L39" s="371"/>
      <c r="M39" s="112"/>
      <c r="N39" s="113"/>
      <c r="O39" s="113"/>
      <c r="P39" s="114">
        <f t="shared" ref="P39:P44" si="9">SUM(M39:O39)</f>
        <v>0</v>
      </c>
    </row>
    <row r="40" spans="2:16" ht="17.25">
      <c r="B40" s="359"/>
      <c r="C40" s="360"/>
      <c r="D40" s="361"/>
      <c r="E40" s="115"/>
      <c r="F40" s="116"/>
      <c r="G40" s="116"/>
      <c r="H40" s="117">
        <f t="shared" si="8"/>
        <v>0</v>
      </c>
      <c r="J40" s="359"/>
      <c r="K40" s="360"/>
      <c r="L40" s="361"/>
      <c r="M40" s="115"/>
      <c r="N40" s="116"/>
      <c r="O40" s="116"/>
      <c r="P40" s="117">
        <f t="shared" si="9"/>
        <v>0</v>
      </c>
    </row>
    <row r="41" spans="2:16" ht="17.25">
      <c r="B41" s="359"/>
      <c r="C41" s="360"/>
      <c r="D41" s="361"/>
      <c r="E41" s="115"/>
      <c r="F41" s="116"/>
      <c r="G41" s="116"/>
      <c r="H41" s="117">
        <f t="shared" si="8"/>
        <v>0</v>
      </c>
      <c r="J41" s="359"/>
      <c r="K41" s="360"/>
      <c r="L41" s="361"/>
      <c r="M41" s="115"/>
      <c r="N41" s="116"/>
      <c r="O41" s="116"/>
      <c r="P41" s="117">
        <f t="shared" si="9"/>
        <v>0</v>
      </c>
    </row>
    <row r="42" spans="2:16" ht="17.25">
      <c r="B42" s="359"/>
      <c r="C42" s="360"/>
      <c r="D42" s="361"/>
      <c r="E42" s="115"/>
      <c r="F42" s="116"/>
      <c r="G42" s="116"/>
      <c r="H42" s="117">
        <f t="shared" si="8"/>
        <v>0</v>
      </c>
      <c r="J42" s="359"/>
      <c r="K42" s="360"/>
      <c r="L42" s="361"/>
      <c r="M42" s="115"/>
      <c r="N42" s="116"/>
      <c r="O42" s="116"/>
      <c r="P42" s="117">
        <f t="shared" si="9"/>
        <v>0</v>
      </c>
    </row>
    <row r="43" spans="2:16" ht="18" thickBot="1">
      <c r="B43" s="362"/>
      <c r="C43" s="363"/>
      <c r="D43" s="364"/>
      <c r="E43" s="118"/>
      <c r="F43" s="119"/>
      <c r="G43" s="119"/>
      <c r="H43" s="120">
        <f t="shared" si="8"/>
        <v>0</v>
      </c>
      <c r="J43" s="362"/>
      <c r="K43" s="363"/>
      <c r="L43" s="364"/>
      <c r="M43" s="118"/>
      <c r="N43" s="119"/>
      <c r="O43" s="119"/>
      <c r="P43" s="120">
        <f t="shared" si="9"/>
        <v>0</v>
      </c>
    </row>
    <row r="44" spans="2:16" ht="19.5" thickBot="1">
      <c r="B44" s="372" t="s">
        <v>43</v>
      </c>
      <c r="C44" s="373"/>
      <c r="D44" s="374"/>
      <c r="E44" s="121">
        <f>SUM(E39:E43)</f>
        <v>0</v>
      </c>
      <c r="F44" s="122">
        <f>SUM(F39:F43)</f>
        <v>0</v>
      </c>
      <c r="G44" s="122">
        <f>SUM(G39:G43)</f>
        <v>0</v>
      </c>
      <c r="H44" s="123">
        <f t="shared" si="8"/>
        <v>0</v>
      </c>
      <c r="J44" s="372" t="s">
        <v>43</v>
      </c>
      <c r="K44" s="373"/>
      <c r="L44" s="374"/>
      <c r="M44" s="121">
        <f>SUM(M39:M43)</f>
        <v>0</v>
      </c>
      <c r="N44" s="122">
        <f>SUM(N39:N43)</f>
        <v>0</v>
      </c>
      <c r="O44" s="122">
        <f>SUM(O39:O43)</f>
        <v>0</v>
      </c>
      <c r="P44" s="123">
        <f t="shared" si="9"/>
        <v>0</v>
      </c>
    </row>
    <row r="45" spans="2:16" ht="20.25" thickBot="1">
      <c r="B45" s="375" t="s">
        <v>42</v>
      </c>
      <c r="C45" s="376"/>
      <c r="D45" s="6">
        <f>SUM(E45:H45)</f>
        <v>4</v>
      </c>
      <c r="E45" s="124">
        <f>IF(E44&gt;M44,2,0)+IF(E44&lt;M44,0)+IF(E44=M44,1)</f>
        <v>1</v>
      </c>
      <c r="F45" s="125">
        <f>IF(F44&gt;N44,2,0)+IF(F44&lt;N44,0)+IF(F44=N44,1)</f>
        <v>1</v>
      </c>
      <c r="G45" s="125">
        <f>IF(G44&gt;O44,2,0)+IF(G44&lt;O44,0)+IF(G44=O44,1)</f>
        <v>1</v>
      </c>
      <c r="H45" s="126">
        <f>IF(H44&gt;P44,2,0)+IF(H44&lt;P44,0)+IF(H44=P44,1)</f>
        <v>1</v>
      </c>
      <c r="J45" s="375" t="s">
        <v>42</v>
      </c>
      <c r="K45" s="376"/>
      <c r="L45" s="6">
        <f>SUM(M45:P45)</f>
        <v>4</v>
      </c>
      <c r="M45" s="124">
        <f>IF(M44&gt;E44,2,0)+IF(M44&lt;E44,0)+IF(M44=E44,1)</f>
        <v>1</v>
      </c>
      <c r="N45" s="125">
        <f>IF(N44&gt;F44,2,0)+IF(N44&lt;F44,0)+IF(N44=F44,1)</f>
        <v>1</v>
      </c>
      <c r="O45" s="125">
        <f>IF(O44&gt;G44,2,0)+IF(O44&lt;G44,0)+IF(O44=G44,1)</f>
        <v>1</v>
      </c>
      <c r="P45" s="126">
        <f>IF(P44&gt;H44,2,0)+IF(P44&lt;H44,0)+IF(P44=H44,1)</f>
        <v>1</v>
      </c>
    </row>
    <row r="46" spans="2:16" ht="15.75" thickBot="1"/>
    <row r="47" spans="2:16" ht="30.75" thickBot="1">
      <c r="B47" s="377"/>
      <c r="C47" s="378"/>
      <c r="D47" s="378"/>
      <c r="E47" s="378"/>
      <c r="F47" s="378"/>
      <c r="G47" s="378"/>
      <c r="H47" s="379"/>
      <c r="I47" s="142"/>
      <c r="J47" s="377"/>
      <c r="K47" s="378"/>
      <c r="L47" s="378"/>
      <c r="M47" s="378"/>
      <c r="N47" s="378"/>
      <c r="O47" s="378"/>
      <c r="P47" s="379"/>
    </row>
    <row r="48" spans="2:16" ht="17.25">
      <c r="B48" s="369"/>
      <c r="C48" s="370"/>
      <c r="D48" s="371"/>
      <c r="E48" s="112"/>
      <c r="F48" s="113"/>
      <c r="G48" s="113"/>
      <c r="H48" s="114">
        <f t="shared" ref="H48:H53" si="10">SUM(E48:G48)</f>
        <v>0</v>
      </c>
      <c r="J48" s="369"/>
      <c r="K48" s="370"/>
      <c r="L48" s="371"/>
      <c r="M48" s="112"/>
      <c r="N48" s="113"/>
      <c r="O48" s="113"/>
      <c r="P48" s="114">
        <f t="shared" ref="P48:P53" si="11">SUM(M48:O48)</f>
        <v>0</v>
      </c>
    </row>
    <row r="49" spans="2:16" ht="17.25">
      <c r="B49" s="359"/>
      <c r="C49" s="360"/>
      <c r="D49" s="361"/>
      <c r="E49" s="115"/>
      <c r="F49" s="116"/>
      <c r="G49" s="116"/>
      <c r="H49" s="117">
        <f t="shared" si="10"/>
        <v>0</v>
      </c>
      <c r="J49" s="359"/>
      <c r="K49" s="360"/>
      <c r="L49" s="361"/>
      <c r="M49" s="115"/>
      <c r="N49" s="116"/>
      <c r="O49" s="116"/>
      <c r="P49" s="117">
        <f t="shared" si="11"/>
        <v>0</v>
      </c>
    </row>
    <row r="50" spans="2:16" ht="17.25">
      <c r="B50" s="359"/>
      <c r="C50" s="360"/>
      <c r="D50" s="361"/>
      <c r="E50" s="115"/>
      <c r="F50" s="116"/>
      <c r="G50" s="116"/>
      <c r="H50" s="117">
        <f t="shared" si="10"/>
        <v>0</v>
      </c>
      <c r="J50" s="359"/>
      <c r="K50" s="360"/>
      <c r="L50" s="361"/>
      <c r="M50" s="115"/>
      <c r="N50" s="116"/>
      <c r="O50" s="116"/>
      <c r="P50" s="117">
        <f t="shared" si="11"/>
        <v>0</v>
      </c>
    </row>
    <row r="51" spans="2:16" ht="17.25">
      <c r="B51" s="359"/>
      <c r="C51" s="360"/>
      <c r="D51" s="361"/>
      <c r="E51" s="115"/>
      <c r="F51" s="116"/>
      <c r="G51" s="116"/>
      <c r="H51" s="117">
        <f t="shared" si="10"/>
        <v>0</v>
      </c>
      <c r="J51" s="359"/>
      <c r="K51" s="360"/>
      <c r="L51" s="361"/>
      <c r="M51" s="115"/>
      <c r="N51" s="116"/>
      <c r="O51" s="116"/>
      <c r="P51" s="117">
        <f t="shared" si="11"/>
        <v>0</v>
      </c>
    </row>
    <row r="52" spans="2:16" ht="18" thickBot="1">
      <c r="B52" s="362"/>
      <c r="C52" s="363"/>
      <c r="D52" s="364"/>
      <c r="E52" s="118"/>
      <c r="F52" s="119"/>
      <c r="G52" s="119"/>
      <c r="H52" s="120">
        <f t="shared" si="10"/>
        <v>0</v>
      </c>
      <c r="J52" s="362"/>
      <c r="K52" s="363"/>
      <c r="L52" s="364"/>
      <c r="M52" s="118"/>
      <c r="N52" s="119"/>
      <c r="O52" s="119"/>
      <c r="P52" s="120">
        <f t="shared" si="11"/>
        <v>0</v>
      </c>
    </row>
    <row r="53" spans="2:16" ht="19.5" thickBot="1">
      <c r="B53" s="372" t="s">
        <v>43</v>
      </c>
      <c r="C53" s="373"/>
      <c r="D53" s="374"/>
      <c r="E53" s="121">
        <f>SUM(E48:E52)</f>
        <v>0</v>
      </c>
      <c r="F53" s="122">
        <f>SUM(F48:F52)</f>
        <v>0</v>
      </c>
      <c r="G53" s="122">
        <f>SUM(G48:G52)</f>
        <v>0</v>
      </c>
      <c r="H53" s="123">
        <f t="shared" si="10"/>
        <v>0</v>
      </c>
      <c r="J53" s="372" t="s">
        <v>43</v>
      </c>
      <c r="K53" s="373"/>
      <c r="L53" s="374"/>
      <c r="M53" s="121">
        <f>SUM(M48:M52)</f>
        <v>0</v>
      </c>
      <c r="N53" s="122">
        <f>SUM(N48:N52)</f>
        <v>0</v>
      </c>
      <c r="O53" s="122">
        <f>SUM(O48:O52)</f>
        <v>0</v>
      </c>
      <c r="P53" s="123">
        <f t="shared" si="11"/>
        <v>0</v>
      </c>
    </row>
    <row r="54" spans="2:16" ht="20.25" thickBot="1">
      <c r="B54" s="375" t="s">
        <v>42</v>
      </c>
      <c r="C54" s="376"/>
      <c r="D54" s="6">
        <f>SUM(E54:H54)</f>
        <v>4</v>
      </c>
      <c r="E54" s="124">
        <f>IF(E53&gt;M53,2,0)+IF(E53&lt;M53,0)+IF(E53=M53,1)</f>
        <v>1</v>
      </c>
      <c r="F54" s="125">
        <f>IF(F53&gt;N53,2,0)+IF(F53&lt;N53,0)+IF(F53=N53,1)</f>
        <v>1</v>
      </c>
      <c r="G54" s="125">
        <f>IF(G53&gt;O53,2,0)+IF(G53&lt;O53,0)+IF(G53=O53,1)</f>
        <v>1</v>
      </c>
      <c r="H54" s="126">
        <f>IF(H53&gt;P53,2,0)+IF(H53&lt;P53,0)+IF(H53=P53,1)</f>
        <v>1</v>
      </c>
      <c r="J54" s="375" t="s">
        <v>42</v>
      </c>
      <c r="K54" s="376"/>
      <c r="L54" s="6">
        <f>SUM(M54:P54)</f>
        <v>4</v>
      </c>
      <c r="M54" s="124">
        <f>IF(M53&gt;E53,2,0)+IF(M53&lt;E53,0)+IF(M53=E53,1)</f>
        <v>1</v>
      </c>
      <c r="N54" s="125">
        <f>IF(N53&gt;F53,2,0)+IF(N53&lt;F53,0)+IF(N53=F53,1)</f>
        <v>1</v>
      </c>
      <c r="O54" s="125">
        <f>IF(O53&gt;G53,2,0)+IF(O53&lt;G53,0)+IF(O53=G53,1)</f>
        <v>1</v>
      </c>
      <c r="P54" s="126">
        <f>IF(P53&gt;H53,2,0)+IF(P53&lt;H53,0)+IF(P53=H53,1)</f>
        <v>1</v>
      </c>
    </row>
    <row r="55" spans="2:16" ht="15.75" thickBot="1"/>
    <row r="56" spans="2:16" ht="21.75" thickTop="1" thickBot="1">
      <c r="B56" s="383" t="s">
        <v>222</v>
      </c>
      <c r="C56" s="384"/>
      <c r="D56" s="384"/>
      <c r="E56" s="384"/>
      <c r="F56" s="384"/>
      <c r="G56" s="384"/>
      <c r="H56" s="385"/>
      <c r="J56" s="383" t="s">
        <v>223</v>
      </c>
      <c r="K56" s="384"/>
      <c r="L56" s="384"/>
      <c r="M56" s="384"/>
      <c r="N56" s="384"/>
      <c r="O56" s="384"/>
      <c r="P56" s="385"/>
    </row>
    <row r="57" spans="2:16" ht="17.25" thickTop="1">
      <c r="B57" s="386"/>
      <c r="C57" s="387"/>
      <c r="D57" s="387"/>
      <c r="E57" s="11" t="s">
        <v>172</v>
      </c>
      <c r="F57" s="387"/>
      <c r="G57" s="387"/>
      <c r="H57" s="388"/>
      <c r="I57" s="143"/>
      <c r="J57" s="386"/>
      <c r="K57" s="387"/>
      <c r="L57" s="387"/>
      <c r="M57" s="11" t="s">
        <v>172</v>
      </c>
      <c r="N57" s="387"/>
      <c r="O57" s="387"/>
      <c r="P57" s="388"/>
    </row>
    <row r="58" spans="2:16" ht="16.5">
      <c r="B58" s="380"/>
      <c r="C58" s="381"/>
      <c r="D58" s="381"/>
      <c r="E58" s="11" t="s">
        <v>172</v>
      </c>
      <c r="F58" s="381"/>
      <c r="G58" s="381"/>
      <c r="H58" s="382"/>
      <c r="I58" s="143"/>
      <c r="J58" s="380"/>
      <c r="K58" s="381"/>
      <c r="L58" s="381"/>
      <c r="M58" s="11" t="s">
        <v>172</v>
      </c>
      <c r="N58" s="381"/>
      <c r="O58" s="381"/>
      <c r="P58" s="382"/>
    </row>
    <row r="59" spans="2:16" ht="16.5">
      <c r="B59" s="380"/>
      <c r="C59" s="381"/>
      <c r="D59" s="381"/>
      <c r="E59" s="11" t="s">
        <v>172</v>
      </c>
      <c r="F59" s="381"/>
      <c r="G59" s="381"/>
      <c r="H59" s="382"/>
      <c r="I59" s="143"/>
      <c r="J59" s="380"/>
      <c r="K59" s="381"/>
      <c r="L59" s="381"/>
      <c r="M59" s="11" t="s">
        <v>172</v>
      </c>
      <c r="N59" s="381"/>
      <c r="O59" s="381"/>
      <c r="P59" s="382"/>
    </row>
    <row r="60" spans="2:16" ht="16.5">
      <c r="B60" s="380"/>
      <c r="C60" s="381"/>
      <c r="D60" s="381"/>
      <c r="E60" s="11" t="s">
        <v>172</v>
      </c>
      <c r="F60" s="381"/>
      <c r="G60" s="381"/>
      <c r="H60" s="382"/>
      <c r="I60" s="143"/>
      <c r="J60" s="380"/>
      <c r="K60" s="381"/>
      <c r="L60" s="381"/>
      <c r="M60" s="11" t="s">
        <v>172</v>
      </c>
      <c r="N60" s="381"/>
      <c r="O60" s="381"/>
      <c r="P60" s="382"/>
    </row>
    <row r="61" spans="2:16" ht="16.5">
      <c r="B61" s="380"/>
      <c r="C61" s="381"/>
      <c r="D61" s="381"/>
      <c r="E61" s="11" t="s">
        <v>172</v>
      </c>
      <c r="F61" s="381"/>
      <c r="G61" s="381"/>
      <c r="H61" s="382"/>
      <c r="I61" s="143"/>
      <c r="J61" s="380"/>
      <c r="K61" s="381"/>
      <c r="L61" s="381"/>
      <c r="M61" s="11" t="s">
        <v>172</v>
      </c>
      <c r="N61" s="381"/>
      <c r="O61" s="381"/>
      <c r="P61" s="382"/>
    </row>
    <row r="62" spans="2:16" ht="17.25" thickBot="1">
      <c r="B62" s="389"/>
      <c r="C62" s="390"/>
      <c r="D62" s="390"/>
      <c r="E62" s="144" t="s">
        <v>172</v>
      </c>
      <c r="F62" s="390"/>
      <c r="G62" s="390"/>
      <c r="H62" s="391"/>
      <c r="I62" s="143"/>
      <c r="J62" s="389"/>
      <c r="K62" s="390"/>
      <c r="L62" s="390"/>
      <c r="M62" s="144" t="s">
        <v>172</v>
      </c>
      <c r="N62" s="390"/>
      <c r="O62" s="390"/>
      <c r="P62" s="391"/>
    </row>
    <row r="63" spans="2:16" ht="15.75" thickTop="1"/>
  </sheetData>
  <mergeCells count="123">
    <mergeCell ref="B5:D5"/>
    <mergeCell ref="J5:L5"/>
    <mergeCell ref="B6:D6"/>
    <mergeCell ref="J6:L6"/>
    <mergeCell ref="B7:D7"/>
    <mergeCell ref="J7:L7"/>
    <mergeCell ref="A1:Q1"/>
    <mergeCell ref="B2:H2"/>
    <mergeCell ref="J2:P2"/>
    <mergeCell ref="B3:D3"/>
    <mergeCell ref="J3:L3"/>
    <mergeCell ref="B4:D4"/>
    <mergeCell ref="J4:L4"/>
    <mergeCell ref="B12:D12"/>
    <mergeCell ref="J12:L12"/>
    <mergeCell ref="B13:D13"/>
    <mergeCell ref="J13:L13"/>
    <mergeCell ref="B14:D14"/>
    <mergeCell ref="J14:L14"/>
    <mergeCell ref="B8:D8"/>
    <mergeCell ref="J8:L8"/>
    <mergeCell ref="B9:C9"/>
    <mergeCell ref="J9:K9"/>
    <mergeCell ref="B11:H11"/>
    <mergeCell ref="J11:P11"/>
    <mergeCell ref="B18:C18"/>
    <mergeCell ref="J18:K18"/>
    <mergeCell ref="B20:H20"/>
    <mergeCell ref="J20:P20"/>
    <mergeCell ref="B21:D21"/>
    <mergeCell ref="J21:L21"/>
    <mergeCell ref="B15:D15"/>
    <mergeCell ref="J15:L15"/>
    <mergeCell ref="B16:D16"/>
    <mergeCell ref="J16:L16"/>
    <mergeCell ref="B17:D17"/>
    <mergeCell ref="J17:L17"/>
    <mergeCell ref="B25:D25"/>
    <mergeCell ref="J25:L25"/>
    <mergeCell ref="B26:D26"/>
    <mergeCell ref="J26:L26"/>
    <mergeCell ref="B27:C27"/>
    <mergeCell ref="J27:K27"/>
    <mergeCell ref="B22:D22"/>
    <mergeCell ref="J22:L22"/>
    <mergeCell ref="B23:D23"/>
    <mergeCell ref="J23:L23"/>
    <mergeCell ref="B24:D24"/>
    <mergeCell ref="J24:L24"/>
    <mergeCell ref="B32:D32"/>
    <mergeCell ref="J32:L32"/>
    <mergeCell ref="B33:D33"/>
    <mergeCell ref="J33:L33"/>
    <mergeCell ref="B34:D34"/>
    <mergeCell ref="J34:L34"/>
    <mergeCell ref="B29:H29"/>
    <mergeCell ref="J29:P29"/>
    <mergeCell ref="B30:D30"/>
    <mergeCell ref="J30:L30"/>
    <mergeCell ref="B31:D31"/>
    <mergeCell ref="J31:L31"/>
    <mergeCell ref="B39:D39"/>
    <mergeCell ref="J39:L39"/>
    <mergeCell ref="B40:D40"/>
    <mergeCell ref="J40:L40"/>
    <mergeCell ref="B41:D41"/>
    <mergeCell ref="J41:L41"/>
    <mergeCell ref="B35:D35"/>
    <mergeCell ref="J35:L35"/>
    <mergeCell ref="B36:C36"/>
    <mergeCell ref="J36:K36"/>
    <mergeCell ref="B38:H38"/>
    <mergeCell ref="J38:P38"/>
    <mergeCell ref="B45:C45"/>
    <mergeCell ref="J45:K45"/>
    <mergeCell ref="B47:H47"/>
    <mergeCell ref="J47:P47"/>
    <mergeCell ref="B48:D48"/>
    <mergeCell ref="J48:L48"/>
    <mergeCell ref="B42:D42"/>
    <mergeCell ref="J42:L42"/>
    <mergeCell ref="B43:D43"/>
    <mergeCell ref="J43:L43"/>
    <mergeCell ref="B44:D44"/>
    <mergeCell ref="J44:L44"/>
    <mergeCell ref="B52:D52"/>
    <mergeCell ref="J52:L52"/>
    <mergeCell ref="B53:D53"/>
    <mergeCell ref="J53:L53"/>
    <mergeCell ref="B54:C54"/>
    <mergeCell ref="J54:K54"/>
    <mergeCell ref="B49:D49"/>
    <mergeCell ref="J49:L49"/>
    <mergeCell ref="B50:D50"/>
    <mergeCell ref="J50:L50"/>
    <mergeCell ref="B51:D51"/>
    <mergeCell ref="J51:L51"/>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18" priority="14" operator="greaterThanOrEqual">
      <formula>150</formula>
    </cfRule>
  </conditionalFormatting>
  <conditionalFormatting sqref="E12:G16">
    <cfRule type="cellIs" dxfId="17" priority="17" operator="greaterThanOrEqual">
      <formula>150</formula>
    </cfRule>
  </conditionalFormatting>
  <conditionalFormatting sqref="E21:G25">
    <cfRule type="cellIs" dxfId="16" priority="8" operator="greaterThanOrEqual">
      <formula>150</formula>
    </cfRule>
  </conditionalFormatting>
  <conditionalFormatting sqref="E30:G34">
    <cfRule type="cellIs" dxfId="15" priority="11" operator="greaterThanOrEqual">
      <formula>150</formula>
    </cfRule>
  </conditionalFormatting>
  <conditionalFormatting sqref="E39:G43">
    <cfRule type="cellIs" dxfId="14" priority="2" operator="greaterThanOrEqual">
      <formula>150</formula>
    </cfRule>
  </conditionalFormatting>
  <conditionalFormatting sqref="E48:G52">
    <cfRule type="cellIs" dxfId="13" priority="5" operator="greaterThanOrEqual">
      <formula>150</formula>
    </cfRule>
  </conditionalFormatting>
  <conditionalFormatting sqref="H3:H7 P3:P7">
    <cfRule type="cellIs" dxfId="12" priority="15" operator="greaterThanOrEqual">
      <formula>400</formula>
    </cfRule>
  </conditionalFormatting>
  <conditionalFormatting sqref="H12:H16 P12:P16">
    <cfRule type="cellIs" dxfId="11" priority="18" operator="greaterThanOrEqual">
      <formula>400</formula>
    </cfRule>
  </conditionalFormatting>
  <conditionalFormatting sqref="H21:H25 P21:P25">
    <cfRule type="cellIs" dxfId="10" priority="9" operator="greaterThanOrEqual">
      <formula>400</formula>
    </cfRule>
  </conditionalFormatting>
  <conditionalFormatting sqref="H30:H34 P30:P34">
    <cfRule type="cellIs" dxfId="9" priority="12" operator="greaterThanOrEqual">
      <formula>400</formula>
    </cfRule>
  </conditionalFormatting>
  <conditionalFormatting sqref="H39:H43 P39:P43">
    <cfRule type="cellIs" dxfId="8" priority="3" operator="greaterThanOrEqual">
      <formula>400</formula>
    </cfRule>
  </conditionalFormatting>
  <conditionalFormatting sqref="H48:H52 P48:P52">
    <cfRule type="cellIs" dxfId="7" priority="6" operator="greaterThanOrEqual">
      <formula>400</formula>
    </cfRule>
  </conditionalFormatting>
  <conditionalFormatting sqref="M3:O7">
    <cfRule type="cellIs" dxfId="6" priority="13" operator="greaterThanOrEqual">
      <formula>150</formula>
    </cfRule>
  </conditionalFormatting>
  <conditionalFormatting sqref="M12:O16">
    <cfRule type="cellIs" dxfId="5" priority="16" operator="greaterThanOrEqual">
      <formula>150</formula>
    </cfRule>
  </conditionalFormatting>
  <conditionalFormatting sqref="M21:O25">
    <cfRule type="cellIs" dxfId="4" priority="7" operator="greaterThanOrEqual">
      <formula>150</formula>
    </cfRule>
  </conditionalFormatting>
  <conditionalFormatting sqref="M30:O34">
    <cfRule type="cellIs" dxfId="3" priority="10" operator="greaterThanOrEqual">
      <formula>150</formula>
    </cfRule>
  </conditionalFormatting>
  <conditionalFormatting sqref="M39:O43">
    <cfRule type="cellIs" dxfId="2" priority="1" operator="greaterThanOrEqual">
      <formula>150</formula>
    </cfRule>
  </conditionalFormatting>
  <conditionalFormatting sqref="M48:O52">
    <cfRule type="cellIs" dxfId="1" priority="4" operator="greaterThanOrEqual">
      <formula>150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50"/>
  <sheetViews>
    <sheetView workbookViewId="0">
      <selection activeCell="L17" sqref="L17"/>
    </sheetView>
  </sheetViews>
  <sheetFormatPr defaultColWidth="9.140625" defaultRowHeight="15.75"/>
  <cols>
    <col min="1" max="1" width="11" style="72" customWidth="1"/>
    <col min="2" max="2" width="9.42578125" style="72" customWidth="1"/>
    <col min="3" max="3" width="11.42578125" style="72" customWidth="1"/>
    <col min="4" max="4" width="9.140625" style="72"/>
    <col min="5" max="5" width="18.85546875" style="72" customWidth="1"/>
    <col min="6" max="6" width="6.140625" style="72" customWidth="1"/>
    <col min="7" max="7" width="9.140625" style="72"/>
    <col min="8" max="8" width="18.85546875" style="72" customWidth="1"/>
    <col min="9" max="9" width="6.140625" style="72" customWidth="1"/>
    <col min="10" max="10" width="9.140625" style="72"/>
    <col min="11" max="11" width="18.85546875" style="72" customWidth="1"/>
    <col min="12" max="12" width="6.140625" style="72" customWidth="1"/>
    <col min="13" max="13" width="9.140625" style="72"/>
    <col min="14" max="14" width="18.85546875" style="72" customWidth="1"/>
    <col min="15" max="15" width="6.140625" style="72" customWidth="1"/>
    <col min="16" max="16" width="9.140625" style="72"/>
    <col min="17" max="17" width="18.85546875" style="72" customWidth="1"/>
    <col min="18" max="18" width="6.140625" style="72" customWidth="1"/>
    <col min="19" max="19" width="9.140625" style="72"/>
    <col min="20" max="20" width="18.85546875" style="72" customWidth="1"/>
    <col min="21" max="21" width="6.140625" style="72" customWidth="1"/>
    <col min="22" max="16384" width="9.140625" style="72"/>
  </cols>
  <sheetData>
    <row r="1" spans="1:21" ht="16.5" thickBot="1">
      <c r="A1" s="4"/>
      <c r="B1" s="4"/>
      <c r="C1" s="4"/>
      <c r="D1" s="4"/>
      <c r="E1" s="4"/>
      <c r="F1" s="72" t="s">
        <v>368</v>
      </c>
      <c r="G1" s="4"/>
      <c r="H1" s="4"/>
      <c r="I1" s="4"/>
      <c r="J1" s="4"/>
      <c r="K1" s="4"/>
      <c r="L1" s="4"/>
      <c r="M1" s="4"/>
      <c r="N1" s="4"/>
      <c r="O1" s="4"/>
      <c r="P1" s="4"/>
      <c r="Q1" s="4"/>
      <c r="R1" s="4"/>
      <c r="S1" s="4"/>
      <c r="T1" s="4"/>
      <c r="U1" s="72" t="s">
        <v>369</v>
      </c>
    </row>
    <row r="2" spans="1:21">
      <c r="A2" s="37"/>
      <c r="F2" s="344"/>
      <c r="G2" s="345"/>
      <c r="H2" s="345"/>
      <c r="I2" s="346"/>
      <c r="J2" s="345"/>
      <c r="K2" s="345"/>
      <c r="L2" s="345"/>
      <c r="M2" s="345"/>
      <c r="N2" s="345"/>
      <c r="O2" s="347"/>
    </row>
    <row r="3" spans="1:21" ht="16.5" thickBot="1">
      <c r="A3" s="37" t="s">
        <v>146</v>
      </c>
      <c r="B3" s="4"/>
      <c r="C3" s="72">
        <v>55</v>
      </c>
      <c r="D3" s="4"/>
      <c r="E3" s="4"/>
      <c r="F3" s="4"/>
      <c r="G3" s="4"/>
      <c r="H3" s="4"/>
      <c r="I3" s="4"/>
      <c r="J3" s="4"/>
      <c r="K3" s="4"/>
      <c r="L3" s="4"/>
      <c r="M3" s="4"/>
      <c r="N3" s="4"/>
      <c r="O3" s="4"/>
      <c r="P3" s="4"/>
      <c r="Q3" s="4"/>
      <c r="R3" s="4"/>
      <c r="S3" s="4"/>
      <c r="T3" s="4"/>
      <c r="U3" s="4"/>
    </row>
    <row r="4" spans="1:21" ht="17.25" thickTop="1" thickBot="1">
      <c r="A4" s="37" t="s">
        <v>147</v>
      </c>
      <c r="B4" s="4"/>
      <c r="C4" s="72">
        <v>5500</v>
      </c>
      <c r="D4" s="4"/>
      <c r="E4" s="341" t="s">
        <v>96</v>
      </c>
      <c r="F4" s="341" t="s">
        <v>370</v>
      </c>
      <c r="G4" s="4"/>
      <c r="H4" s="341" t="s">
        <v>169</v>
      </c>
      <c r="I4" s="341" t="s">
        <v>370</v>
      </c>
      <c r="J4" s="4"/>
      <c r="K4" s="341" t="s">
        <v>95</v>
      </c>
      <c r="L4" s="341" t="s">
        <v>370</v>
      </c>
      <c r="M4" s="4"/>
      <c r="N4" s="341" t="s">
        <v>175</v>
      </c>
      <c r="O4" s="341" t="s">
        <v>370</v>
      </c>
      <c r="P4" s="4"/>
      <c r="Q4" s="341" t="s">
        <v>176</v>
      </c>
      <c r="R4" s="341" t="s">
        <v>370</v>
      </c>
      <c r="S4" s="4"/>
      <c r="T4" s="341" t="s">
        <v>97</v>
      </c>
      <c r="U4" s="341" t="s">
        <v>370</v>
      </c>
    </row>
    <row r="5" spans="1:21" ht="16.5" thickBot="1">
      <c r="A5" s="4"/>
      <c r="B5" s="342">
        <v>2</v>
      </c>
      <c r="C5" s="4"/>
      <c r="D5" s="4"/>
      <c r="E5" s="72" t="s">
        <v>154</v>
      </c>
      <c r="F5" s="348" t="s">
        <v>371</v>
      </c>
      <c r="G5" s="4"/>
      <c r="H5" s="72" t="s">
        <v>86</v>
      </c>
      <c r="I5" s="348" t="s">
        <v>371</v>
      </c>
      <c r="J5" s="4"/>
      <c r="K5" s="72" t="s">
        <v>64</v>
      </c>
      <c r="L5" s="348" t="s">
        <v>371</v>
      </c>
      <c r="M5" s="4"/>
      <c r="N5" s="72" t="s">
        <v>80</v>
      </c>
      <c r="O5" s="348" t="s">
        <v>371</v>
      </c>
      <c r="P5" s="4"/>
      <c r="Q5" s="72" t="s">
        <v>67</v>
      </c>
      <c r="R5" s="348" t="s">
        <v>371</v>
      </c>
      <c r="S5" s="4"/>
      <c r="T5" s="349" t="s">
        <v>286</v>
      </c>
      <c r="U5" s="350" t="s">
        <v>371</v>
      </c>
    </row>
    <row r="6" spans="1:21" ht="16.5" thickTop="1">
      <c r="A6" s="37" t="s">
        <v>148</v>
      </c>
      <c r="B6" s="342"/>
      <c r="C6" s="4"/>
      <c r="D6" s="4"/>
      <c r="E6" s="72" t="s">
        <v>262</v>
      </c>
      <c r="F6" s="348" t="s">
        <v>371</v>
      </c>
      <c r="G6" s="4"/>
      <c r="H6" s="72" t="s">
        <v>277</v>
      </c>
      <c r="I6" s="348" t="s">
        <v>371</v>
      </c>
      <c r="J6" s="4"/>
      <c r="K6" s="72" t="s">
        <v>170</v>
      </c>
      <c r="L6" s="348" t="s">
        <v>371</v>
      </c>
      <c r="M6" s="4"/>
      <c r="N6" s="72" t="s">
        <v>165</v>
      </c>
      <c r="O6" s="348" t="s">
        <v>371</v>
      </c>
      <c r="P6" s="4"/>
      <c r="Q6" s="72" t="s">
        <v>253</v>
      </c>
      <c r="R6" s="348" t="s">
        <v>371</v>
      </c>
      <c r="S6" s="4"/>
      <c r="T6" s="37"/>
      <c r="U6" s="37">
        <v>1</v>
      </c>
    </row>
    <row r="7" spans="1:21">
      <c r="A7" s="72" t="s">
        <v>272</v>
      </c>
      <c r="B7" s="4"/>
      <c r="C7" s="97">
        <f>5500/3</f>
        <v>1833.3333333333333</v>
      </c>
      <c r="D7" s="4"/>
      <c r="E7" s="72" t="s">
        <v>261</v>
      </c>
      <c r="F7" s="348" t="s">
        <v>371</v>
      </c>
      <c r="G7" s="4"/>
      <c r="H7" s="72" t="s">
        <v>276</v>
      </c>
      <c r="I7" s="348" t="s">
        <v>371</v>
      </c>
      <c r="J7" s="4"/>
      <c r="K7" s="72" t="s">
        <v>158</v>
      </c>
      <c r="L7" s="348" t="s">
        <v>371</v>
      </c>
      <c r="M7" s="4"/>
      <c r="N7" s="72" t="s">
        <v>166</v>
      </c>
      <c r="O7" s="348" t="s">
        <v>371</v>
      </c>
      <c r="P7" s="4"/>
      <c r="Q7" s="72" t="s">
        <v>254</v>
      </c>
      <c r="R7" s="348" t="s">
        <v>371</v>
      </c>
      <c r="S7" s="4"/>
      <c r="T7" s="4"/>
      <c r="U7" s="4"/>
    </row>
    <row r="8" spans="1:21" ht="16.5" thickBot="1">
      <c r="A8" s="72" t="s">
        <v>286</v>
      </c>
      <c r="B8" s="4"/>
      <c r="C8" s="97">
        <f t="shared" ref="C8:C9" si="0">5500/3</f>
        <v>1833.3333333333333</v>
      </c>
      <c r="D8" s="4"/>
      <c r="E8" s="72" t="s">
        <v>264</v>
      </c>
      <c r="F8" s="348" t="s">
        <v>371</v>
      </c>
      <c r="G8" s="4"/>
      <c r="H8" s="349" t="s">
        <v>280</v>
      </c>
      <c r="I8" s="350" t="s">
        <v>371</v>
      </c>
      <c r="J8" s="4"/>
      <c r="K8" s="72" t="s">
        <v>293</v>
      </c>
      <c r="L8" s="348" t="s">
        <v>371</v>
      </c>
      <c r="M8" s="4"/>
      <c r="N8" s="349" t="s">
        <v>358</v>
      </c>
      <c r="O8" s="350" t="s">
        <v>371</v>
      </c>
      <c r="P8" s="4"/>
      <c r="Q8" s="72" t="s">
        <v>255</v>
      </c>
      <c r="R8" s="348" t="s">
        <v>371</v>
      </c>
      <c r="S8" s="4"/>
      <c r="T8" s="4"/>
      <c r="U8" s="4"/>
    </row>
    <row r="9" spans="1:21" ht="17.25" thickTop="1" thickBot="1">
      <c r="A9" s="4" t="s">
        <v>270</v>
      </c>
      <c r="B9" s="4"/>
      <c r="C9" s="97">
        <f t="shared" si="0"/>
        <v>1833.3333333333333</v>
      </c>
      <c r="D9" s="4"/>
      <c r="E9" s="349" t="s">
        <v>263</v>
      </c>
      <c r="F9" s="350" t="s">
        <v>371</v>
      </c>
      <c r="G9" s="4"/>
      <c r="H9" s="37"/>
      <c r="I9" s="37">
        <v>4</v>
      </c>
      <c r="J9" s="4"/>
      <c r="K9" s="72" t="s">
        <v>157</v>
      </c>
      <c r="L9" s="348" t="s">
        <v>371</v>
      </c>
      <c r="M9" s="4"/>
      <c r="N9" s="37"/>
      <c r="O9" s="37">
        <v>4</v>
      </c>
      <c r="P9" s="4"/>
      <c r="Q9" s="349" t="s">
        <v>252</v>
      </c>
      <c r="R9" s="350" t="s">
        <v>371</v>
      </c>
      <c r="S9" s="4"/>
      <c r="T9" s="4"/>
      <c r="U9" s="4"/>
    </row>
    <row r="10" spans="1:21" ht="17.25" thickTop="1" thickBot="1">
      <c r="A10" s="4"/>
      <c r="B10" s="4"/>
      <c r="C10" s="97"/>
      <c r="D10" s="4"/>
      <c r="E10" s="37"/>
      <c r="F10" s="37">
        <v>5</v>
      </c>
      <c r="G10" s="4"/>
      <c r="H10" s="4"/>
      <c r="I10" s="4"/>
      <c r="J10" s="4"/>
      <c r="K10" s="349" t="s">
        <v>229</v>
      </c>
      <c r="L10" s="350" t="s">
        <v>371</v>
      </c>
      <c r="M10" s="4"/>
      <c r="N10" s="343"/>
      <c r="O10" s="343"/>
      <c r="P10" s="4"/>
      <c r="Q10" s="37"/>
      <c r="R10" s="37">
        <v>5</v>
      </c>
      <c r="S10" s="4"/>
      <c r="T10" s="4"/>
      <c r="U10" s="4"/>
    </row>
    <row r="11" spans="1:21" ht="16.5" thickTop="1">
      <c r="A11" s="4"/>
      <c r="B11" s="4"/>
      <c r="C11" s="97"/>
      <c r="D11" s="4"/>
      <c r="E11" s="343"/>
      <c r="F11" s="343"/>
      <c r="G11" s="4"/>
      <c r="H11" s="343"/>
      <c r="I11" s="343"/>
      <c r="J11" s="4"/>
      <c r="K11" s="37"/>
      <c r="L11" s="37">
        <v>6</v>
      </c>
      <c r="M11" s="4"/>
      <c r="N11" s="4"/>
      <c r="O11" s="4"/>
      <c r="P11" s="4"/>
      <c r="Q11" s="4"/>
      <c r="R11" s="4"/>
      <c r="S11" s="4"/>
      <c r="T11" s="343"/>
      <c r="U11" s="343"/>
    </row>
    <row r="12" spans="1:21" ht="16.5" thickBot="1">
      <c r="A12" s="4"/>
      <c r="B12" s="4"/>
      <c r="C12" s="97"/>
      <c r="D12" s="4"/>
      <c r="E12" s="4"/>
      <c r="F12" s="4"/>
      <c r="G12" s="4"/>
      <c r="H12" s="4"/>
      <c r="I12" s="4"/>
      <c r="J12" s="4"/>
      <c r="K12" s="4"/>
      <c r="L12" s="4"/>
      <c r="M12" s="4"/>
      <c r="N12" s="4"/>
      <c r="O12" s="4"/>
      <c r="P12" s="4"/>
      <c r="Q12" s="4"/>
      <c r="R12" s="4"/>
      <c r="S12" s="4"/>
      <c r="T12" s="4"/>
      <c r="U12" s="4"/>
    </row>
    <row r="13" spans="1:21" ht="17.25" thickTop="1" thickBot="1">
      <c r="A13" s="4"/>
      <c r="B13" s="4"/>
      <c r="C13" s="97"/>
      <c r="D13" s="4"/>
      <c r="E13" s="341" t="s">
        <v>163</v>
      </c>
      <c r="F13" s="341" t="s">
        <v>370</v>
      </c>
      <c r="G13" s="4"/>
      <c r="H13" s="341" t="s">
        <v>2</v>
      </c>
      <c r="I13" s="341" t="s">
        <v>370</v>
      </c>
      <c r="J13" s="4"/>
      <c r="K13" s="341" t="s">
        <v>155</v>
      </c>
      <c r="L13" s="341" t="s">
        <v>370</v>
      </c>
      <c r="M13" s="4"/>
      <c r="N13" s="341" t="s">
        <v>1</v>
      </c>
      <c r="O13" s="341" t="s">
        <v>370</v>
      </c>
      <c r="P13" s="4"/>
      <c r="Q13" s="341" t="s">
        <v>142</v>
      </c>
      <c r="R13" s="341" t="s">
        <v>370</v>
      </c>
      <c r="S13" s="4"/>
      <c r="T13" s="341" t="s">
        <v>228</v>
      </c>
      <c r="U13" s="341" t="s">
        <v>370</v>
      </c>
    </row>
    <row r="14" spans="1:21">
      <c r="A14" s="4"/>
      <c r="B14" s="4"/>
      <c r="C14" s="97"/>
      <c r="D14" s="4"/>
      <c r="E14" s="72" t="s">
        <v>156</v>
      </c>
      <c r="F14" s="348" t="s">
        <v>371</v>
      </c>
      <c r="G14" s="4"/>
      <c r="H14" s="72" t="s">
        <v>70</v>
      </c>
      <c r="I14" s="348" t="s">
        <v>371</v>
      </c>
      <c r="J14" s="4"/>
      <c r="K14" s="72" t="s">
        <v>245</v>
      </c>
      <c r="L14" s="348" t="s">
        <v>371</v>
      </c>
      <c r="M14" s="4"/>
      <c r="N14" s="72" t="s">
        <v>220</v>
      </c>
      <c r="O14" s="348" t="s">
        <v>371</v>
      </c>
      <c r="P14" s="4"/>
      <c r="Q14" s="72" t="s">
        <v>74</v>
      </c>
      <c r="R14" s="348" t="s">
        <v>371</v>
      </c>
      <c r="S14" s="4"/>
      <c r="T14" s="72" t="s">
        <v>250</v>
      </c>
      <c r="U14" s="348" t="s">
        <v>371</v>
      </c>
    </row>
    <row r="15" spans="1:21">
      <c r="A15" s="4"/>
      <c r="B15" s="4"/>
      <c r="C15" s="97"/>
      <c r="D15" s="4"/>
      <c r="E15" s="72" t="s">
        <v>267</v>
      </c>
      <c r="F15" s="348" t="s">
        <v>371</v>
      </c>
      <c r="G15" s="4"/>
      <c r="H15" s="72" t="s">
        <v>271</v>
      </c>
      <c r="I15" s="348" t="s">
        <v>371</v>
      </c>
      <c r="J15" s="4"/>
      <c r="K15" s="72" t="s">
        <v>246</v>
      </c>
      <c r="L15" s="348" t="s">
        <v>371</v>
      </c>
      <c r="M15" s="4"/>
      <c r="N15" s="72" t="s">
        <v>256</v>
      </c>
      <c r="O15" s="348" t="s">
        <v>371</v>
      </c>
      <c r="P15" s="4"/>
      <c r="Q15" s="72" t="s">
        <v>283</v>
      </c>
      <c r="R15" s="348" t="s">
        <v>371</v>
      </c>
      <c r="S15" s="4"/>
      <c r="T15" s="72" t="s">
        <v>249</v>
      </c>
      <c r="U15" s="348" t="s">
        <v>371</v>
      </c>
    </row>
    <row r="16" spans="1:21">
      <c r="A16" s="4"/>
      <c r="B16" s="4"/>
      <c r="C16" s="97"/>
      <c r="D16" s="4"/>
      <c r="E16" s="72" t="s">
        <v>268</v>
      </c>
      <c r="F16" s="348" t="s">
        <v>371</v>
      </c>
      <c r="G16" s="4"/>
      <c r="H16" s="72" t="s">
        <v>275</v>
      </c>
      <c r="I16" s="348" t="s">
        <v>371</v>
      </c>
      <c r="J16" s="4"/>
      <c r="K16" s="72" t="s">
        <v>247</v>
      </c>
      <c r="L16" s="348" t="s">
        <v>371</v>
      </c>
      <c r="M16" s="4"/>
      <c r="N16" s="72" t="s">
        <v>260</v>
      </c>
      <c r="O16" s="348" t="s">
        <v>371</v>
      </c>
      <c r="P16" s="4"/>
      <c r="Q16" s="72" t="s">
        <v>282</v>
      </c>
      <c r="R16" s="348" t="s">
        <v>371</v>
      </c>
      <c r="S16" s="4"/>
      <c r="T16" s="72" t="s">
        <v>248</v>
      </c>
      <c r="U16" s="348" t="s">
        <v>371</v>
      </c>
    </row>
    <row r="17" spans="3:21" ht="16.5" thickBot="1">
      <c r="C17" s="97"/>
      <c r="D17" s="4"/>
      <c r="E17" s="72" t="s">
        <v>270</v>
      </c>
      <c r="F17" s="348" t="s">
        <v>371</v>
      </c>
      <c r="G17" s="4"/>
      <c r="H17" s="72" t="s">
        <v>272</v>
      </c>
      <c r="I17" s="348" t="s">
        <v>371</v>
      </c>
      <c r="J17" s="4"/>
      <c r="K17" s="349" t="s">
        <v>244</v>
      </c>
      <c r="L17" s="350" t="s">
        <v>371</v>
      </c>
      <c r="M17" s="4"/>
      <c r="N17" s="72" t="s">
        <v>258</v>
      </c>
      <c r="O17" s="348" t="s">
        <v>371</v>
      </c>
      <c r="P17" s="4"/>
      <c r="Q17" s="72" t="s">
        <v>284</v>
      </c>
      <c r="R17" s="348" t="s">
        <v>371</v>
      </c>
      <c r="S17" s="4"/>
      <c r="T17" s="349" t="s">
        <v>251</v>
      </c>
      <c r="U17" s="350" t="s">
        <v>371</v>
      </c>
    </row>
    <row r="18" spans="3:21" ht="17.25" thickTop="1" thickBot="1">
      <c r="C18" s="97"/>
      <c r="D18" s="4"/>
      <c r="E18" s="72" t="s">
        <v>269</v>
      </c>
      <c r="F18" s="348" t="s">
        <v>371</v>
      </c>
      <c r="G18" s="4"/>
      <c r="H18" s="72" t="s">
        <v>274</v>
      </c>
      <c r="I18" s="348" t="s">
        <v>371</v>
      </c>
      <c r="J18" s="4"/>
      <c r="K18" s="37"/>
      <c r="L18" s="37">
        <v>4</v>
      </c>
      <c r="M18" s="4"/>
      <c r="N18" s="349" t="s">
        <v>259</v>
      </c>
      <c r="O18" s="350" t="s">
        <v>371</v>
      </c>
      <c r="P18" s="4"/>
      <c r="Q18" s="349" t="s">
        <v>281</v>
      </c>
      <c r="R18" s="350" t="s">
        <v>371</v>
      </c>
      <c r="S18" s="4"/>
      <c r="T18" s="37"/>
      <c r="U18" s="37">
        <v>4</v>
      </c>
    </row>
    <row r="19" spans="3:21" ht="17.25" thickTop="1" thickBot="1">
      <c r="C19" s="97"/>
      <c r="D19" s="4"/>
      <c r="E19" s="349" t="s">
        <v>266</v>
      </c>
      <c r="F19" s="348" t="s">
        <v>371</v>
      </c>
      <c r="G19" s="4"/>
      <c r="H19" s="349" t="s">
        <v>273</v>
      </c>
      <c r="I19" s="348" t="s">
        <v>371</v>
      </c>
      <c r="J19" s="4"/>
      <c r="K19" s="4"/>
      <c r="L19" s="4"/>
      <c r="M19" s="4"/>
      <c r="N19" s="37"/>
      <c r="O19" s="37">
        <v>5</v>
      </c>
      <c r="P19" s="4"/>
      <c r="Q19" s="4"/>
      <c r="R19" s="37">
        <v>5</v>
      </c>
      <c r="S19" s="4"/>
      <c r="T19" s="4"/>
      <c r="U19" s="4"/>
    </row>
    <row r="20" spans="3:21" ht="16.5" thickTop="1">
      <c r="C20" s="98">
        <v>2500</v>
      </c>
      <c r="D20" s="4"/>
      <c r="E20" s="37"/>
      <c r="F20" s="37">
        <v>6</v>
      </c>
      <c r="G20" s="4"/>
      <c r="H20" s="37"/>
      <c r="I20" s="37">
        <v>6</v>
      </c>
      <c r="J20" s="4"/>
      <c r="K20" s="4"/>
      <c r="L20" s="4"/>
      <c r="M20" s="4"/>
      <c r="N20" s="4"/>
      <c r="O20" s="4"/>
      <c r="P20" s="4"/>
      <c r="Q20" s="4"/>
      <c r="R20" s="4"/>
      <c r="S20" s="4"/>
      <c r="T20" s="4"/>
      <c r="U20" s="4"/>
    </row>
    <row r="21" spans="3:21">
      <c r="C21" s="98">
        <v>2500</v>
      </c>
      <c r="D21" s="4"/>
      <c r="E21" s="4"/>
      <c r="F21" s="4"/>
      <c r="G21" s="4"/>
      <c r="H21" s="4"/>
      <c r="I21" s="4"/>
      <c r="J21" s="4"/>
      <c r="K21" s="4"/>
      <c r="L21" s="4"/>
      <c r="M21" s="4"/>
      <c r="N21" s="4"/>
      <c r="O21" s="4"/>
      <c r="P21" s="4"/>
      <c r="Q21" s="4"/>
      <c r="R21" s="4"/>
      <c r="S21" s="4"/>
      <c r="T21" s="4"/>
      <c r="U21" s="4"/>
    </row>
    <row r="22" spans="3:21">
      <c r="C22" s="97"/>
      <c r="D22" s="4"/>
      <c r="E22" s="4"/>
      <c r="F22" s="4"/>
      <c r="G22" s="4"/>
      <c r="H22" s="4"/>
      <c r="I22" s="4"/>
      <c r="J22" s="4"/>
      <c r="K22" s="4"/>
      <c r="L22" s="4"/>
      <c r="M22" s="4"/>
      <c r="N22" s="4"/>
      <c r="O22" s="4"/>
      <c r="P22" s="4"/>
      <c r="Q22" s="4"/>
      <c r="R22" s="4"/>
      <c r="S22" s="4"/>
      <c r="T22" s="4"/>
      <c r="U22" s="4"/>
    </row>
    <row r="23" spans="3:21">
      <c r="C23" s="97"/>
      <c r="D23" s="4"/>
      <c r="E23" s="4"/>
      <c r="F23" s="4"/>
      <c r="G23" s="4"/>
      <c r="H23" s="4"/>
      <c r="I23" s="4"/>
      <c r="J23" s="4"/>
      <c r="K23" s="4"/>
      <c r="L23" s="4"/>
      <c r="M23" s="4"/>
      <c r="N23" s="4"/>
      <c r="O23" s="4"/>
      <c r="P23" s="4"/>
      <c r="Q23" s="4"/>
      <c r="R23" s="4"/>
      <c r="S23" s="4"/>
      <c r="T23" s="4"/>
      <c r="U23" s="4"/>
    </row>
    <row r="24" spans="3:21">
      <c r="C24" s="97"/>
      <c r="D24" s="4"/>
      <c r="E24" s="4"/>
      <c r="F24" s="4"/>
      <c r="G24" s="4"/>
      <c r="H24" s="4"/>
      <c r="I24" s="4"/>
      <c r="J24" s="4"/>
      <c r="K24" s="4"/>
      <c r="L24" s="4"/>
      <c r="M24" s="4"/>
      <c r="N24" s="4"/>
      <c r="O24" s="4"/>
      <c r="P24" s="4"/>
      <c r="Q24" s="4"/>
      <c r="R24" s="4"/>
      <c r="S24" s="4"/>
      <c r="T24" s="4"/>
      <c r="U24" s="4"/>
    </row>
    <row r="25" spans="3:21">
      <c r="C25" s="98"/>
      <c r="D25" s="4"/>
      <c r="E25" s="4"/>
      <c r="F25" s="4"/>
      <c r="G25" s="4"/>
      <c r="H25" s="4"/>
      <c r="I25" s="4"/>
      <c r="J25" s="4"/>
      <c r="K25" s="4"/>
      <c r="L25" s="4"/>
      <c r="M25" s="4"/>
      <c r="N25" s="4"/>
      <c r="O25" s="4"/>
      <c r="P25" s="4"/>
      <c r="Q25" s="4"/>
      <c r="R25" s="4"/>
      <c r="S25" s="4"/>
      <c r="T25" s="4"/>
      <c r="U25" s="4"/>
    </row>
    <row r="26" spans="3:21">
      <c r="C26" s="97"/>
    </row>
    <row r="27" spans="3:21">
      <c r="C27" s="97"/>
    </row>
    <row r="28" spans="3:21">
      <c r="C28" s="97"/>
    </row>
    <row r="29" spans="3:21">
      <c r="C29" s="97"/>
    </row>
    <row r="30" spans="3:21">
      <c r="C30" s="97"/>
    </row>
    <row r="31" spans="3:21">
      <c r="C31" s="97"/>
    </row>
    <row r="32" spans="3:21">
      <c r="C32" s="97"/>
    </row>
    <row r="33" spans="3:3">
      <c r="C33" s="98"/>
    </row>
    <row r="34" spans="3:3">
      <c r="C34" s="98"/>
    </row>
    <row r="35" spans="3:3">
      <c r="C35" s="98"/>
    </row>
    <row r="36" spans="3:3">
      <c r="C36" s="98"/>
    </row>
    <row r="37" spans="3:3">
      <c r="C37" s="98"/>
    </row>
    <row r="38" spans="3:3">
      <c r="C38" s="98"/>
    </row>
    <row r="39" spans="3:3">
      <c r="C39" s="98"/>
    </row>
    <row r="40" spans="3:3">
      <c r="C40" s="98"/>
    </row>
    <row r="41" spans="3:3">
      <c r="C41" s="98"/>
    </row>
    <row r="42" spans="3:3">
      <c r="C42" s="98"/>
    </row>
    <row r="43" spans="3:3">
      <c r="C43" s="98"/>
    </row>
    <row r="44" spans="3:3">
      <c r="C44" s="98"/>
    </row>
    <row r="45" spans="3:3">
      <c r="C45" s="98"/>
    </row>
    <row r="46" spans="3:3">
      <c r="C46" s="98"/>
    </row>
    <row r="47" spans="3:3">
      <c r="C47" s="98"/>
    </row>
    <row r="48" spans="3:3">
      <c r="C48" s="98"/>
    </row>
    <row r="49" spans="3:3">
      <c r="C49" s="98">
        <f t="shared" ref="C49:C50" si="1">5100/$B$5</f>
        <v>2550</v>
      </c>
    </row>
    <row r="50" spans="3:3">
      <c r="C50" s="98">
        <f t="shared" si="1"/>
        <v>2550</v>
      </c>
    </row>
  </sheetData>
  <autoFilter ref="A5:C5" xr:uid="{00000000-0009-0000-0000-000007000000}">
    <sortState xmlns:xlrd2="http://schemas.microsoft.com/office/spreadsheetml/2017/richdata2" ref="A6:C20">
      <sortCondition ref="B5"/>
    </sortState>
  </autoFilter>
  <sortState xmlns:xlrd2="http://schemas.microsoft.com/office/spreadsheetml/2017/richdata2" ref="A6:A19">
    <sortCondition ref="A6:A19"/>
  </sortState>
  <pageMargins left="0.7" right="0.7" top="0.75" bottom="0.75" header="0.3" footer="0.3"/>
  <pageSetup orientation="portrait" horizontalDpi="300" verticalDpi="300" r:id="rId1"/>
  <headerFooter>
    <oddFooter>&amp;C_x000D_&amp;1#&amp;"Calibri"&amp;10&amp;K000000 DSV internal</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F391"/>
  <sheetViews>
    <sheetView zoomScale="80" zoomScaleNormal="80" workbookViewId="0">
      <selection activeCell="D33" sqref="D33"/>
    </sheetView>
  </sheetViews>
  <sheetFormatPr defaultColWidth="9.140625" defaultRowHeight="15"/>
  <cols>
    <col min="1" max="6" width="24.42578125" style="42" customWidth="1"/>
    <col min="7" max="90" width="12.140625" style="4" customWidth="1"/>
    <col min="91" max="16384" width="9.140625" style="4"/>
  </cols>
  <sheetData>
    <row r="1" spans="1:6" s="23" customFormat="1" ht="25.5" customHeight="1" thickTop="1">
      <c r="A1" s="262" t="s">
        <v>96</v>
      </c>
      <c r="B1" s="262" t="s">
        <v>169</v>
      </c>
      <c r="C1" s="262" t="s">
        <v>95</v>
      </c>
      <c r="D1" s="262" t="s">
        <v>175</v>
      </c>
      <c r="E1" s="262" t="s">
        <v>176</v>
      </c>
      <c r="F1" s="262" t="s">
        <v>97</v>
      </c>
    </row>
    <row r="2" spans="1:6" s="24" customFormat="1" ht="16.5">
      <c r="A2" s="317" t="s">
        <v>290</v>
      </c>
      <c r="B2" s="317" t="s">
        <v>291</v>
      </c>
      <c r="C2" s="317" t="s">
        <v>292</v>
      </c>
      <c r="D2" s="317" t="s">
        <v>294</v>
      </c>
      <c r="E2" s="317" t="s">
        <v>295</v>
      </c>
      <c r="F2" s="317" t="s">
        <v>296</v>
      </c>
    </row>
    <row r="3" spans="1:6" s="24" customFormat="1" ht="16.5">
      <c r="A3" s="317" t="s">
        <v>262</v>
      </c>
      <c r="B3" s="317" t="s">
        <v>279</v>
      </c>
      <c r="C3" s="317" t="s">
        <v>170</v>
      </c>
      <c r="D3" s="317" t="s">
        <v>165</v>
      </c>
      <c r="E3" s="317" t="s">
        <v>253</v>
      </c>
      <c r="F3" s="317" t="s">
        <v>297</v>
      </c>
    </row>
    <row r="4" spans="1:6" s="24" customFormat="1" ht="16.5">
      <c r="A4" s="317" t="s">
        <v>261</v>
      </c>
      <c r="B4" s="317" t="s">
        <v>277</v>
      </c>
      <c r="C4" s="317" t="s">
        <v>158</v>
      </c>
      <c r="D4" s="317" t="s">
        <v>221</v>
      </c>
      <c r="E4" s="317" t="s">
        <v>254</v>
      </c>
      <c r="F4" s="317" t="s">
        <v>286</v>
      </c>
    </row>
    <row r="5" spans="1:6" s="24" customFormat="1" ht="16.5">
      <c r="A5" s="317" t="s">
        <v>264</v>
      </c>
      <c r="B5" s="317" t="s">
        <v>278</v>
      </c>
      <c r="C5" s="317" t="s">
        <v>293</v>
      </c>
      <c r="D5" s="317" t="s">
        <v>166</v>
      </c>
      <c r="E5" s="317" t="s">
        <v>255</v>
      </c>
      <c r="F5" s="317" t="s">
        <v>287</v>
      </c>
    </row>
    <row r="6" spans="1:6" s="24" customFormat="1" ht="16.5">
      <c r="A6" s="317" t="s">
        <v>263</v>
      </c>
      <c r="B6" s="317" t="s">
        <v>276</v>
      </c>
      <c r="C6" s="317" t="s">
        <v>157</v>
      </c>
      <c r="D6" s="317" t="s">
        <v>171</v>
      </c>
      <c r="E6" s="317" t="s">
        <v>252</v>
      </c>
      <c r="F6" s="317" t="s">
        <v>289</v>
      </c>
    </row>
    <row r="7" spans="1:6" s="24" customFormat="1" ht="16.5">
      <c r="A7" s="317" t="s">
        <v>265</v>
      </c>
      <c r="B7" s="317" t="s">
        <v>280</v>
      </c>
      <c r="C7" s="317" t="s">
        <v>229</v>
      </c>
      <c r="D7" s="317"/>
      <c r="E7" s="318" t="s">
        <v>299</v>
      </c>
      <c r="F7" s="317" t="s">
        <v>288</v>
      </c>
    </row>
    <row r="8" spans="1:6" s="24" customFormat="1" ht="17.25" thickBot="1">
      <c r="A8" s="1"/>
      <c r="B8" s="1"/>
      <c r="C8" s="1"/>
      <c r="D8" s="1"/>
      <c r="E8" s="1"/>
      <c r="F8" s="1"/>
    </row>
    <row r="9" spans="1:6" s="23" customFormat="1" ht="25.5" customHeight="1" thickTop="1">
      <c r="A9" s="262" t="s">
        <v>163</v>
      </c>
      <c r="B9" s="262" t="s">
        <v>2</v>
      </c>
      <c r="C9" s="262" t="s">
        <v>155</v>
      </c>
      <c r="D9" s="262" t="s">
        <v>1</v>
      </c>
      <c r="E9" s="262" t="s">
        <v>142</v>
      </c>
      <c r="F9" s="262" t="s">
        <v>228</v>
      </c>
    </row>
    <row r="10" spans="1:6" s="24" customFormat="1" ht="16.5">
      <c r="A10" s="317" t="s">
        <v>298</v>
      </c>
      <c r="B10" s="317" t="s">
        <v>302</v>
      </c>
      <c r="C10" s="317" t="s">
        <v>303</v>
      </c>
      <c r="D10" s="317" t="s">
        <v>304</v>
      </c>
      <c r="E10" s="317" t="s">
        <v>305</v>
      </c>
      <c r="F10" s="317" t="s">
        <v>306</v>
      </c>
    </row>
    <row r="11" spans="1:6" s="24" customFormat="1" ht="16.5">
      <c r="A11" s="317" t="s">
        <v>267</v>
      </c>
      <c r="B11" s="317" t="s">
        <v>271</v>
      </c>
      <c r="C11" s="317" t="s">
        <v>245</v>
      </c>
      <c r="D11" s="317" t="s">
        <v>256</v>
      </c>
      <c r="E11" s="317" t="s">
        <v>283</v>
      </c>
      <c r="F11" s="317" t="s">
        <v>250</v>
      </c>
    </row>
    <row r="12" spans="1:6" s="24" customFormat="1" ht="16.5">
      <c r="A12" s="317" t="s">
        <v>268</v>
      </c>
      <c r="B12" s="317" t="s">
        <v>275</v>
      </c>
      <c r="C12" s="317" t="s">
        <v>246</v>
      </c>
      <c r="D12" s="317" t="s">
        <v>260</v>
      </c>
      <c r="E12" s="317" t="s">
        <v>282</v>
      </c>
      <c r="F12" s="317" t="s">
        <v>249</v>
      </c>
    </row>
    <row r="13" spans="1:6" s="24" customFormat="1" ht="16.5">
      <c r="A13" s="317" t="s">
        <v>270</v>
      </c>
      <c r="B13" s="317" t="s">
        <v>272</v>
      </c>
      <c r="C13" s="317" t="s">
        <v>247</v>
      </c>
      <c r="D13" s="317" t="s">
        <v>258</v>
      </c>
      <c r="E13" s="317" t="s">
        <v>284</v>
      </c>
      <c r="F13" s="317" t="s">
        <v>248</v>
      </c>
    </row>
    <row r="14" spans="1:6" s="24" customFormat="1" ht="16.5">
      <c r="A14" s="317" t="s">
        <v>269</v>
      </c>
      <c r="B14" s="317" t="s">
        <v>274</v>
      </c>
      <c r="C14" s="317" t="s">
        <v>244</v>
      </c>
      <c r="D14" s="317" t="s">
        <v>259</v>
      </c>
      <c r="E14" s="317" t="s">
        <v>281</v>
      </c>
      <c r="F14" s="317" t="s">
        <v>251</v>
      </c>
    </row>
    <row r="15" spans="1:6" s="24" customFormat="1" ht="16.5">
      <c r="A15" s="317" t="s">
        <v>266</v>
      </c>
      <c r="B15" s="317" t="s">
        <v>273</v>
      </c>
      <c r="C15" s="320" t="s">
        <v>301</v>
      </c>
      <c r="D15" s="317" t="s">
        <v>257</v>
      </c>
      <c r="E15" s="317"/>
      <c r="F15" s="317"/>
    </row>
    <row r="16" spans="1:6">
      <c r="A16" s="89"/>
      <c r="B16" s="90"/>
    </row>
    <row r="17" spans="1:2" ht="18.75">
      <c r="A17" s="319" t="s">
        <v>300</v>
      </c>
      <c r="B17" s="90"/>
    </row>
    <row r="18" spans="1:2">
      <c r="A18" s="89"/>
      <c r="B18" s="90"/>
    </row>
    <row r="19" spans="1:2">
      <c r="A19" s="89"/>
      <c r="B19" s="90"/>
    </row>
    <row r="20" spans="1:2">
      <c r="A20" s="89"/>
      <c r="B20" s="90"/>
    </row>
    <row r="21" spans="1:2">
      <c r="A21" s="89"/>
      <c r="B21" s="90"/>
    </row>
    <row r="22" spans="1:2">
      <c r="A22" s="89"/>
      <c r="B22" s="90"/>
    </row>
    <row r="23" spans="1:2">
      <c r="A23" s="89"/>
      <c r="B23" s="90"/>
    </row>
    <row r="24" spans="1:2">
      <c r="A24" s="89"/>
      <c r="B24" s="90"/>
    </row>
    <row r="25" spans="1:2">
      <c r="B25" s="90"/>
    </row>
    <row r="26" spans="1:2">
      <c r="B26" s="90"/>
    </row>
    <row r="27" spans="1:2">
      <c r="B27" s="90"/>
    </row>
    <row r="28" spans="1:2">
      <c r="B28" s="90"/>
    </row>
    <row r="29" spans="1:2">
      <c r="B29" s="90"/>
    </row>
    <row r="30" spans="1:2">
      <c r="B30" s="90"/>
    </row>
    <row r="31" spans="1:2">
      <c r="B31" s="90"/>
    </row>
    <row r="32" spans="1:2">
      <c r="B32" s="90"/>
    </row>
    <row r="33" spans="2:2">
      <c r="B33" s="90"/>
    </row>
    <row r="34" spans="2:2">
      <c r="B34" s="90"/>
    </row>
    <row r="35" spans="2:2">
      <c r="B35" s="90"/>
    </row>
    <row r="36" spans="2:2">
      <c r="B36" s="90"/>
    </row>
    <row r="37" spans="2:2">
      <c r="B37" s="90"/>
    </row>
    <row r="38" spans="2:2">
      <c r="B38" s="90"/>
    </row>
    <row r="39" spans="2:2">
      <c r="B39" s="90"/>
    </row>
    <row r="40" spans="2:2">
      <c r="B40" s="90"/>
    </row>
    <row r="41" spans="2:2">
      <c r="B41" s="90"/>
    </row>
    <row r="42" spans="2:2">
      <c r="B42" s="90"/>
    </row>
    <row r="43" spans="2:2">
      <c r="B43" s="90"/>
    </row>
    <row r="44" spans="2:2">
      <c r="B44" s="90"/>
    </row>
    <row r="45" spans="2:2">
      <c r="B45" s="90"/>
    </row>
    <row r="46" spans="2:2">
      <c r="B46" s="90"/>
    </row>
    <row r="47" spans="2:2">
      <c r="B47" s="90"/>
    </row>
    <row r="48" spans="2:2">
      <c r="B48" s="90"/>
    </row>
    <row r="49" spans="2:2">
      <c r="B49" s="90"/>
    </row>
    <row r="50" spans="2:2">
      <c r="B50" s="90"/>
    </row>
    <row r="51" spans="2:2">
      <c r="B51" s="90"/>
    </row>
    <row r="52" spans="2:2">
      <c r="B52" s="90"/>
    </row>
    <row r="53" spans="2:2">
      <c r="B53" s="90"/>
    </row>
    <row r="54" spans="2:2">
      <c r="B54" s="90"/>
    </row>
    <row r="55" spans="2:2">
      <c r="B55" s="90"/>
    </row>
    <row r="56" spans="2:2">
      <c r="B56" s="90"/>
    </row>
    <row r="57" spans="2:2">
      <c r="B57" s="90"/>
    </row>
    <row r="58" spans="2:2">
      <c r="B58" s="90"/>
    </row>
    <row r="59" spans="2:2">
      <c r="B59" s="90"/>
    </row>
    <row r="60" spans="2:2">
      <c r="B60" s="90"/>
    </row>
    <row r="61" spans="2:2">
      <c r="B61" s="90"/>
    </row>
    <row r="62" spans="2:2">
      <c r="B62" s="90"/>
    </row>
    <row r="63" spans="2:2">
      <c r="B63" s="90"/>
    </row>
    <row r="64" spans="2:2">
      <c r="B64" s="90"/>
    </row>
    <row r="65" spans="2:2">
      <c r="B65" s="90"/>
    </row>
    <row r="66" spans="2:2">
      <c r="B66" s="90"/>
    </row>
    <row r="67" spans="2:2">
      <c r="B67" s="90"/>
    </row>
    <row r="68" spans="2:2">
      <c r="B68" s="90"/>
    </row>
    <row r="69" spans="2:2">
      <c r="B69" s="90"/>
    </row>
    <row r="70" spans="2:2">
      <c r="B70" s="90"/>
    </row>
    <row r="71" spans="2:2">
      <c r="B71" s="90"/>
    </row>
    <row r="72" spans="2:2">
      <c r="B72" s="90"/>
    </row>
    <row r="73" spans="2:2">
      <c r="B73" s="90"/>
    </row>
    <row r="74" spans="2:2">
      <c r="B74" s="90"/>
    </row>
    <row r="75" spans="2:2">
      <c r="B75" s="90"/>
    </row>
    <row r="76" spans="2:2">
      <c r="B76" s="90"/>
    </row>
    <row r="77" spans="2:2">
      <c r="B77" s="90"/>
    </row>
    <row r="78" spans="2:2">
      <c r="B78" s="90"/>
    </row>
    <row r="79" spans="2:2">
      <c r="B79" s="90"/>
    </row>
    <row r="80" spans="2:2">
      <c r="B80" s="90"/>
    </row>
    <row r="81" spans="2:2">
      <c r="B81" s="90"/>
    </row>
    <row r="82" spans="2:2">
      <c r="B82" s="90"/>
    </row>
    <row r="83" spans="2:2">
      <c r="B83" s="90"/>
    </row>
    <row r="84" spans="2:2">
      <c r="B84" s="90"/>
    </row>
    <row r="85" spans="2:2">
      <c r="B85" s="90"/>
    </row>
    <row r="86" spans="2:2">
      <c r="B86" s="90"/>
    </row>
    <row r="87" spans="2:2">
      <c r="B87" s="90"/>
    </row>
    <row r="88" spans="2:2">
      <c r="B88" s="90"/>
    </row>
    <row r="89" spans="2:2">
      <c r="B89" s="90"/>
    </row>
    <row r="90" spans="2:2">
      <c r="B90" s="90"/>
    </row>
    <row r="91" spans="2:2">
      <c r="B91" s="90"/>
    </row>
    <row r="92" spans="2:2">
      <c r="B92" s="90"/>
    </row>
    <row r="93" spans="2:2">
      <c r="B93" s="90"/>
    </row>
    <row r="94" spans="2:2">
      <c r="B94" s="90"/>
    </row>
    <row r="95" spans="2:2">
      <c r="B95" s="90"/>
    </row>
    <row r="96" spans="2:2">
      <c r="B96" s="90"/>
    </row>
    <row r="97" spans="2:2">
      <c r="B97" s="90"/>
    </row>
    <row r="98" spans="2:2">
      <c r="B98" s="90"/>
    </row>
    <row r="99" spans="2:2">
      <c r="B99" s="90"/>
    </row>
    <row r="100" spans="2:2">
      <c r="B100" s="90"/>
    </row>
    <row r="101" spans="2:2">
      <c r="B101" s="90"/>
    </row>
    <row r="102" spans="2:2">
      <c r="B102" s="90"/>
    </row>
    <row r="103" spans="2:2">
      <c r="B103" s="90"/>
    </row>
    <row r="104" spans="2:2">
      <c r="B104" s="90"/>
    </row>
    <row r="105" spans="2:2">
      <c r="B105" s="90"/>
    </row>
    <row r="106" spans="2:2">
      <c r="B106" s="90"/>
    </row>
    <row r="107" spans="2:2">
      <c r="B107" s="90"/>
    </row>
    <row r="108" spans="2:2">
      <c r="B108" s="90"/>
    </row>
    <row r="109" spans="2:2">
      <c r="B109" s="90"/>
    </row>
    <row r="110" spans="2:2">
      <c r="B110" s="90"/>
    </row>
    <row r="111" spans="2:2">
      <c r="B111" s="90"/>
    </row>
    <row r="112" spans="2:2">
      <c r="B112" s="90"/>
    </row>
    <row r="113" spans="2:2">
      <c r="B113" s="90"/>
    </row>
    <row r="114" spans="2:2">
      <c r="B114" s="90"/>
    </row>
    <row r="115" spans="2:2">
      <c r="B115" s="90"/>
    </row>
    <row r="116" spans="2:2">
      <c r="B116" s="90"/>
    </row>
    <row r="117" spans="2:2">
      <c r="B117" s="90"/>
    </row>
    <row r="118" spans="2:2">
      <c r="B118" s="90"/>
    </row>
    <row r="119" spans="2:2">
      <c r="B119" s="90"/>
    </row>
    <row r="120" spans="2:2">
      <c r="B120" s="90"/>
    </row>
    <row r="121" spans="2:2">
      <c r="B121" s="90"/>
    </row>
    <row r="122" spans="2:2">
      <c r="B122" s="90"/>
    </row>
    <row r="123" spans="2:2">
      <c r="B123" s="90"/>
    </row>
    <row r="124" spans="2:2">
      <c r="B124" s="90"/>
    </row>
    <row r="125" spans="2:2">
      <c r="B125" s="90"/>
    </row>
    <row r="126" spans="2:2">
      <c r="B126" s="90"/>
    </row>
    <row r="127" spans="2:2">
      <c r="B127" s="90"/>
    </row>
    <row r="128" spans="2:2">
      <c r="B128" s="90"/>
    </row>
    <row r="129" spans="2:2">
      <c r="B129" s="90"/>
    </row>
    <row r="130" spans="2:2">
      <c r="B130" s="90"/>
    </row>
    <row r="131" spans="2:2">
      <c r="B131" s="90"/>
    </row>
    <row r="132" spans="2:2">
      <c r="B132" s="90"/>
    </row>
    <row r="133" spans="2:2">
      <c r="B133" s="90"/>
    </row>
    <row r="134" spans="2:2">
      <c r="B134" s="90"/>
    </row>
    <row r="135" spans="2:2">
      <c r="B135" s="90"/>
    </row>
    <row r="136" spans="2:2">
      <c r="B136" s="90"/>
    </row>
    <row r="137" spans="2:2">
      <c r="B137" s="90"/>
    </row>
    <row r="138" spans="2:2">
      <c r="B138" s="90"/>
    </row>
    <row r="139" spans="2:2">
      <c r="B139" s="90"/>
    </row>
    <row r="140" spans="2:2">
      <c r="B140" s="90"/>
    </row>
    <row r="141" spans="2:2">
      <c r="B141" s="90"/>
    </row>
    <row r="142" spans="2:2">
      <c r="B142" s="90"/>
    </row>
    <row r="143" spans="2:2">
      <c r="B143" s="90"/>
    </row>
    <row r="144" spans="2:2">
      <c r="B144" s="90"/>
    </row>
    <row r="145" spans="2:2">
      <c r="B145" s="90"/>
    </row>
    <row r="146" spans="2:2">
      <c r="B146" s="90"/>
    </row>
    <row r="147" spans="2:2">
      <c r="B147" s="90"/>
    </row>
    <row r="148" spans="2:2">
      <c r="B148" s="90"/>
    </row>
    <row r="149" spans="2:2">
      <c r="B149" s="90"/>
    </row>
    <row r="150" spans="2:2">
      <c r="B150" s="90"/>
    </row>
    <row r="151" spans="2:2">
      <c r="B151" s="90"/>
    </row>
    <row r="152" spans="2:2">
      <c r="B152" s="90"/>
    </row>
    <row r="153" spans="2:2">
      <c r="B153" s="90"/>
    </row>
    <row r="154" spans="2:2">
      <c r="B154" s="90"/>
    </row>
    <row r="155" spans="2:2">
      <c r="B155" s="90"/>
    </row>
    <row r="156" spans="2:2">
      <c r="B156" s="90"/>
    </row>
    <row r="157" spans="2:2">
      <c r="B157" s="90"/>
    </row>
    <row r="158" spans="2:2">
      <c r="B158" s="90"/>
    </row>
    <row r="159" spans="2:2">
      <c r="B159" s="90"/>
    </row>
    <row r="160" spans="2:2">
      <c r="B160" s="90"/>
    </row>
    <row r="161" spans="2:2">
      <c r="B161" s="90"/>
    </row>
    <row r="162" spans="2:2">
      <c r="B162" s="90"/>
    </row>
    <row r="163" spans="2:2">
      <c r="B163" s="90"/>
    </row>
    <row r="164" spans="2:2">
      <c r="B164" s="90"/>
    </row>
    <row r="165" spans="2:2">
      <c r="B165" s="90"/>
    </row>
    <row r="166" spans="2:2">
      <c r="B166" s="90"/>
    </row>
    <row r="167" spans="2:2">
      <c r="B167" s="90"/>
    </row>
    <row r="168" spans="2:2">
      <c r="B168" s="90"/>
    </row>
    <row r="169" spans="2:2">
      <c r="B169" s="90"/>
    </row>
    <row r="170" spans="2:2">
      <c r="B170" s="90"/>
    </row>
    <row r="171" spans="2:2">
      <c r="B171" s="90"/>
    </row>
    <row r="172" spans="2:2">
      <c r="B172" s="90"/>
    </row>
    <row r="173" spans="2:2">
      <c r="B173" s="90"/>
    </row>
    <row r="174" spans="2:2">
      <c r="B174" s="90"/>
    </row>
    <row r="175" spans="2:2">
      <c r="B175" s="90"/>
    </row>
    <row r="176" spans="2:2">
      <c r="B176" s="90"/>
    </row>
    <row r="177" spans="2:2">
      <c r="B177" s="90"/>
    </row>
    <row r="178" spans="2:2">
      <c r="B178" s="90"/>
    </row>
    <row r="179" spans="2:2">
      <c r="B179" s="90"/>
    </row>
    <row r="180" spans="2:2">
      <c r="B180" s="90"/>
    </row>
    <row r="181" spans="2:2">
      <c r="B181" s="90"/>
    </row>
    <row r="182" spans="2:2">
      <c r="B182" s="90"/>
    </row>
    <row r="183" spans="2:2">
      <c r="B183" s="90"/>
    </row>
    <row r="184" spans="2:2">
      <c r="B184" s="90"/>
    </row>
    <row r="185" spans="2:2">
      <c r="B185" s="90"/>
    </row>
    <row r="186" spans="2:2">
      <c r="B186" s="90"/>
    </row>
    <row r="187" spans="2:2">
      <c r="B187" s="90"/>
    </row>
    <row r="188" spans="2:2">
      <c r="B188" s="90"/>
    </row>
    <row r="189" spans="2:2">
      <c r="B189" s="90"/>
    </row>
    <row r="190" spans="2:2">
      <c r="B190" s="90"/>
    </row>
    <row r="191" spans="2:2">
      <c r="B191" s="90"/>
    </row>
    <row r="192" spans="2:2">
      <c r="B192" s="90"/>
    </row>
    <row r="193" spans="2:2">
      <c r="B193" s="90"/>
    </row>
    <row r="194" spans="2:2">
      <c r="B194" s="90"/>
    </row>
    <row r="195" spans="2:2">
      <c r="B195" s="90"/>
    </row>
    <row r="196" spans="2:2">
      <c r="B196" s="90"/>
    </row>
    <row r="197" spans="2:2">
      <c r="B197" s="90"/>
    </row>
    <row r="198" spans="2:2">
      <c r="B198" s="90"/>
    </row>
    <row r="199" spans="2:2">
      <c r="B199" s="90"/>
    </row>
    <row r="200" spans="2:2">
      <c r="B200" s="90"/>
    </row>
    <row r="201" spans="2:2">
      <c r="B201" s="90"/>
    </row>
    <row r="202" spans="2:2">
      <c r="B202" s="90"/>
    </row>
    <row r="203" spans="2:2">
      <c r="B203" s="90"/>
    </row>
    <row r="204" spans="2:2">
      <c r="B204" s="90"/>
    </row>
    <row r="205" spans="2:2">
      <c r="B205" s="90"/>
    </row>
    <row r="206" spans="2:2">
      <c r="B206" s="90"/>
    </row>
    <row r="207" spans="2:2">
      <c r="B207" s="90"/>
    </row>
    <row r="208" spans="2:2">
      <c r="B208" s="90"/>
    </row>
    <row r="209" spans="2:2">
      <c r="B209" s="90"/>
    </row>
    <row r="210" spans="2:2">
      <c r="B210" s="90"/>
    </row>
    <row r="211" spans="2:2">
      <c r="B211" s="90"/>
    </row>
    <row r="212" spans="2:2">
      <c r="B212" s="90"/>
    </row>
    <row r="213" spans="2:2">
      <c r="B213" s="90"/>
    </row>
    <row r="214" spans="2:2">
      <c r="B214" s="90"/>
    </row>
    <row r="215" spans="2:2">
      <c r="B215" s="90"/>
    </row>
    <row r="216" spans="2:2">
      <c r="B216" s="90"/>
    </row>
    <row r="217" spans="2:2">
      <c r="B217" s="90"/>
    </row>
    <row r="218" spans="2:2">
      <c r="B218" s="90"/>
    </row>
    <row r="219" spans="2:2">
      <c r="B219" s="90"/>
    </row>
    <row r="220" spans="2:2">
      <c r="B220" s="90"/>
    </row>
    <row r="221" spans="2:2">
      <c r="B221" s="90"/>
    </row>
    <row r="222" spans="2:2">
      <c r="B222" s="90"/>
    </row>
    <row r="223" spans="2:2">
      <c r="B223" s="90"/>
    </row>
    <row r="224" spans="2:2">
      <c r="B224" s="90"/>
    </row>
    <row r="225" spans="2:2">
      <c r="B225" s="90"/>
    </row>
    <row r="226" spans="2:2">
      <c r="B226" s="90"/>
    </row>
    <row r="227" spans="2:2">
      <c r="B227" s="90"/>
    </row>
    <row r="228" spans="2:2">
      <c r="B228" s="90"/>
    </row>
    <row r="229" spans="2:2">
      <c r="B229" s="90"/>
    </row>
    <row r="230" spans="2:2">
      <c r="B230" s="90"/>
    </row>
    <row r="231" spans="2:2">
      <c r="B231" s="90"/>
    </row>
    <row r="232" spans="2:2">
      <c r="B232" s="90"/>
    </row>
    <row r="233" spans="2:2">
      <c r="B233" s="90"/>
    </row>
    <row r="234" spans="2:2">
      <c r="B234" s="90"/>
    </row>
    <row r="235" spans="2:2">
      <c r="B235" s="90"/>
    </row>
    <row r="236" spans="2:2">
      <c r="B236" s="90"/>
    </row>
    <row r="237" spans="2:2">
      <c r="B237" s="90"/>
    </row>
    <row r="238" spans="2:2">
      <c r="B238" s="90"/>
    </row>
    <row r="239" spans="2:2">
      <c r="B239" s="90"/>
    </row>
    <row r="240" spans="2:2">
      <c r="B240" s="90"/>
    </row>
    <row r="241" spans="2:2">
      <c r="B241" s="90"/>
    </row>
    <row r="242" spans="2:2">
      <c r="B242" s="90"/>
    </row>
    <row r="243" spans="2:2">
      <c r="B243" s="90"/>
    </row>
    <row r="244" spans="2:2">
      <c r="B244" s="90"/>
    </row>
    <row r="245" spans="2:2">
      <c r="B245" s="90"/>
    </row>
    <row r="246" spans="2:2">
      <c r="B246" s="90"/>
    </row>
    <row r="247" spans="2:2">
      <c r="B247" s="90"/>
    </row>
    <row r="248" spans="2:2">
      <c r="B248" s="90"/>
    </row>
    <row r="249" spans="2:2">
      <c r="B249" s="90"/>
    </row>
    <row r="250" spans="2:2">
      <c r="B250" s="90"/>
    </row>
    <row r="251" spans="2:2">
      <c r="B251" s="90"/>
    </row>
    <row r="252" spans="2:2">
      <c r="B252" s="90"/>
    </row>
    <row r="253" spans="2:2">
      <c r="B253" s="90"/>
    </row>
    <row r="254" spans="2:2">
      <c r="B254" s="90"/>
    </row>
    <row r="255" spans="2:2">
      <c r="B255" s="90"/>
    </row>
    <row r="256" spans="2:2">
      <c r="B256" s="90"/>
    </row>
    <row r="257" spans="2:2">
      <c r="B257" s="90"/>
    </row>
    <row r="258" spans="2:2">
      <c r="B258" s="90"/>
    </row>
    <row r="259" spans="2:2">
      <c r="B259" s="90"/>
    </row>
    <row r="260" spans="2:2">
      <c r="B260" s="90"/>
    </row>
    <row r="261" spans="2:2">
      <c r="B261" s="90"/>
    </row>
    <row r="262" spans="2:2">
      <c r="B262" s="90"/>
    </row>
    <row r="263" spans="2:2">
      <c r="B263" s="90"/>
    </row>
    <row r="264" spans="2:2">
      <c r="B264" s="90"/>
    </row>
    <row r="265" spans="2:2">
      <c r="B265" s="90"/>
    </row>
    <row r="266" spans="2:2">
      <c r="B266" s="90"/>
    </row>
    <row r="267" spans="2:2">
      <c r="B267" s="90"/>
    </row>
    <row r="268" spans="2:2">
      <c r="B268" s="90"/>
    </row>
    <row r="269" spans="2:2">
      <c r="B269" s="90"/>
    </row>
    <row r="270" spans="2:2">
      <c r="B270" s="90"/>
    </row>
    <row r="271" spans="2:2">
      <c r="B271" s="90"/>
    </row>
    <row r="272" spans="2:2">
      <c r="B272" s="90"/>
    </row>
    <row r="273" spans="2:2">
      <c r="B273" s="90"/>
    </row>
    <row r="274" spans="2:2">
      <c r="B274" s="90"/>
    </row>
    <row r="275" spans="2:2">
      <c r="B275" s="90"/>
    </row>
    <row r="276" spans="2:2">
      <c r="B276" s="90"/>
    </row>
    <row r="277" spans="2:2">
      <c r="B277" s="90"/>
    </row>
    <row r="278" spans="2:2">
      <c r="B278" s="90"/>
    </row>
    <row r="279" spans="2:2">
      <c r="B279" s="90"/>
    </row>
    <row r="280" spans="2:2">
      <c r="B280" s="90"/>
    </row>
    <row r="281" spans="2:2">
      <c r="B281" s="90"/>
    </row>
    <row r="282" spans="2:2">
      <c r="B282" s="90"/>
    </row>
    <row r="283" spans="2:2">
      <c r="B283" s="90"/>
    </row>
    <row r="284" spans="2:2">
      <c r="B284" s="90"/>
    </row>
    <row r="285" spans="2:2">
      <c r="B285" s="90"/>
    </row>
    <row r="286" spans="2:2">
      <c r="B286" s="90"/>
    </row>
    <row r="287" spans="2:2">
      <c r="B287" s="90"/>
    </row>
    <row r="288" spans="2:2">
      <c r="B288" s="90"/>
    </row>
    <row r="289" spans="2:2">
      <c r="B289" s="90"/>
    </row>
    <row r="290" spans="2:2">
      <c r="B290" s="90"/>
    </row>
    <row r="291" spans="2:2">
      <c r="B291" s="90"/>
    </row>
    <row r="292" spans="2:2">
      <c r="B292" s="90"/>
    </row>
    <row r="293" spans="2:2">
      <c r="B293" s="90"/>
    </row>
    <row r="294" spans="2:2">
      <c r="B294" s="90"/>
    </row>
    <row r="295" spans="2:2">
      <c r="B295" s="90"/>
    </row>
    <row r="296" spans="2:2">
      <c r="B296" s="90"/>
    </row>
    <row r="297" spans="2:2">
      <c r="B297" s="90"/>
    </row>
    <row r="298" spans="2:2">
      <c r="B298" s="90"/>
    </row>
    <row r="299" spans="2:2">
      <c r="B299" s="90"/>
    </row>
    <row r="300" spans="2:2">
      <c r="B300" s="90"/>
    </row>
    <row r="301" spans="2:2">
      <c r="B301" s="90"/>
    </row>
    <row r="302" spans="2:2">
      <c r="B302" s="90"/>
    </row>
    <row r="303" spans="2:2">
      <c r="B303" s="90"/>
    </row>
    <row r="304" spans="2:2">
      <c r="B304" s="90"/>
    </row>
    <row r="305" spans="2:2">
      <c r="B305" s="90"/>
    </row>
    <row r="306" spans="2:2">
      <c r="B306" s="90"/>
    </row>
    <row r="307" spans="2:2">
      <c r="B307" s="90"/>
    </row>
    <row r="308" spans="2:2">
      <c r="B308" s="90"/>
    </row>
    <row r="309" spans="2:2">
      <c r="B309" s="90"/>
    </row>
    <row r="310" spans="2:2">
      <c r="B310" s="90"/>
    </row>
    <row r="311" spans="2:2">
      <c r="B311" s="90"/>
    </row>
    <row r="312" spans="2:2">
      <c r="B312" s="90"/>
    </row>
    <row r="313" spans="2:2">
      <c r="B313" s="90"/>
    </row>
    <row r="314" spans="2:2">
      <c r="B314" s="90"/>
    </row>
    <row r="315" spans="2:2">
      <c r="B315" s="90"/>
    </row>
    <row r="316" spans="2:2">
      <c r="B316" s="90"/>
    </row>
    <row r="317" spans="2:2">
      <c r="B317" s="90"/>
    </row>
    <row r="318" spans="2:2">
      <c r="B318" s="90"/>
    </row>
    <row r="319" spans="2:2">
      <c r="B319" s="90"/>
    </row>
    <row r="320" spans="2:2">
      <c r="B320" s="90"/>
    </row>
    <row r="321" spans="2:2">
      <c r="B321" s="90"/>
    </row>
    <row r="322" spans="2:2">
      <c r="B322" s="90"/>
    </row>
    <row r="323" spans="2:2">
      <c r="B323" s="90"/>
    </row>
    <row r="324" spans="2:2">
      <c r="B324" s="90"/>
    </row>
    <row r="325" spans="2:2">
      <c r="B325" s="90"/>
    </row>
    <row r="326" spans="2:2">
      <c r="B326" s="90"/>
    </row>
    <row r="327" spans="2:2">
      <c r="B327" s="90"/>
    </row>
    <row r="328" spans="2:2">
      <c r="B328" s="90"/>
    </row>
    <row r="329" spans="2:2">
      <c r="B329" s="90"/>
    </row>
    <row r="330" spans="2:2">
      <c r="B330" s="90"/>
    </row>
    <row r="331" spans="2:2">
      <c r="B331" s="90"/>
    </row>
    <row r="332" spans="2:2">
      <c r="B332" s="90"/>
    </row>
    <row r="333" spans="2:2">
      <c r="B333" s="90"/>
    </row>
    <row r="334" spans="2:2">
      <c r="B334" s="90"/>
    </row>
    <row r="335" spans="2:2">
      <c r="B335" s="90"/>
    </row>
    <row r="336" spans="2:2">
      <c r="B336" s="90"/>
    </row>
    <row r="337" spans="2:2">
      <c r="B337" s="90"/>
    </row>
    <row r="338" spans="2:2">
      <c r="B338" s="90"/>
    </row>
    <row r="339" spans="2:2">
      <c r="B339" s="90"/>
    </row>
    <row r="340" spans="2:2">
      <c r="B340" s="90"/>
    </row>
    <row r="341" spans="2:2">
      <c r="B341" s="90"/>
    </row>
    <row r="342" spans="2:2">
      <c r="B342" s="90"/>
    </row>
    <row r="343" spans="2:2">
      <c r="B343" s="90"/>
    </row>
    <row r="344" spans="2:2">
      <c r="B344" s="90"/>
    </row>
    <row r="345" spans="2:2">
      <c r="B345" s="90"/>
    </row>
    <row r="346" spans="2:2">
      <c r="B346" s="90"/>
    </row>
    <row r="347" spans="2:2">
      <c r="B347" s="90"/>
    </row>
    <row r="348" spans="2:2">
      <c r="B348" s="90"/>
    </row>
    <row r="349" spans="2:2">
      <c r="B349" s="90"/>
    </row>
    <row r="350" spans="2:2">
      <c r="B350" s="90"/>
    </row>
    <row r="351" spans="2:2">
      <c r="B351" s="90"/>
    </row>
    <row r="352" spans="2:2">
      <c r="B352" s="90"/>
    </row>
    <row r="353" spans="2:2">
      <c r="B353" s="90"/>
    </row>
    <row r="354" spans="2:2">
      <c r="B354" s="90"/>
    </row>
    <row r="355" spans="2:2">
      <c r="B355" s="90"/>
    </row>
    <row r="356" spans="2:2">
      <c r="B356" s="90"/>
    </row>
    <row r="357" spans="2:2">
      <c r="B357" s="90"/>
    </row>
    <row r="358" spans="2:2">
      <c r="B358" s="90"/>
    </row>
    <row r="359" spans="2:2">
      <c r="B359" s="90"/>
    </row>
    <row r="360" spans="2:2">
      <c r="B360" s="90"/>
    </row>
    <row r="361" spans="2:2">
      <c r="B361" s="90"/>
    </row>
    <row r="362" spans="2:2">
      <c r="B362" s="90"/>
    </row>
    <row r="363" spans="2:2">
      <c r="B363" s="90"/>
    </row>
    <row r="364" spans="2:2">
      <c r="B364" s="90"/>
    </row>
    <row r="365" spans="2:2">
      <c r="B365" s="90"/>
    </row>
    <row r="366" spans="2:2">
      <c r="B366" s="90"/>
    </row>
    <row r="367" spans="2:2">
      <c r="B367" s="90"/>
    </row>
    <row r="368" spans="2:2">
      <c r="B368" s="90"/>
    </row>
    <row r="369" spans="2:2">
      <c r="B369" s="90"/>
    </row>
    <row r="370" spans="2:2">
      <c r="B370" s="90"/>
    </row>
    <row r="371" spans="2:2">
      <c r="B371" s="90"/>
    </row>
    <row r="372" spans="2:2">
      <c r="B372" s="90"/>
    </row>
    <row r="373" spans="2:2">
      <c r="B373" s="90"/>
    </row>
    <row r="374" spans="2:2">
      <c r="B374" s="90"/>
    </row>
    <row r="375" spans="2:2">
      <c r="B375" s="90"/>
    </row>
    <row r="376" spans="2:2">
      <c r="B376" s="90"/>
    </row>
    <row r="377" spans="2:2">
      <c r="B377" s="90"/>
    </row>
    <row r="378" spans="2:2">
      <c r="B378" s="90"/>
    </row>
    <row r="379" spans="2:2">
      <c r="B379" s="90"/>
    </row>
    <row r="380" spans="2:2">
      <c r="B380" s="90"/>
    </row>
    <row r="381" spans="2:2">
      <c r="B381" s="90"/>
    </row>
    <row r="382" spans="2:2">
      <c r="B382" s="90"/>
    </row>
    <row r="383" spans="2:2">
      <c r="B383" s="90"/>
    </row>
    <row r="384" spans="2:2">
      <c r="B384" s="90"/>
    </row>
    <row r="385" spans="2:2">
      <c r="B385" s="90"/>
    </row>
    <row r="386" spans="2:2">
      <c r="B386" s="90"/>
    </row>
    <row r="387" spans="2:2">
      <c r="B387" s="90"/>
    </row>
    <row r="388" spans="2:2">
      <c r="B388" s="90"/>
    </row>
    <row r="389" spans="2:2">
      <c r="B389" s="90"/>
    </row>
    <row r="390" spans="2:2">
      <c r="B390" s="90"/>
    </row>
    <row r="391" spans="2:2">
      <c r="B391" s="90"/>
    </row>
  </sheetData>
  <pageMargins left="0.7" right="0.7" top="0.75" bottom="0.75" header="0.3" footer="0.3"/>
  <pageSetup scale="46" orientation="portrait" horizontalDpi="4294967293" verticalDpi="4294967293" r:id="rId1"/>
  <headerFooter>
    <oddFooter>&amp;C_x000D_&amp;1#&amp;"Calibri"&amp;10&amp;K000000 DSV internal</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C42"/>
  <sheetViews>
    <sheetView zoomScale="80" zoomScaleNormal="80" workbookViewId="0">
      <selection activeCell="N25" sqref="N25"/>
    </sheetView>
  </sheetViews>
  <sheetFormatPr defaultColWidth="9.140625" defaultRowHeight="15"/>
  <cols>
    <col min="1" max="1" width="1" style="4" customWidth="1"/>
    <col min="2" max="3" width="9.140625" style="4"/>
    <col min="4" max="4" width="15.7109375" style="4" customWidth="1"/>
    <col min="5" max="8" width="9.140625" style="4" hidden="1" customWidth="1"/>
    <col min="9" max="9" width="13.5703125" style="4" bestFit="1" customWidth="1"/>
    <col min="10" max="10" width="1.140625" style="4" customWidth="1"/>
    <col min="11" max="11" width="2.140625" style="4" customWidth="1"/>
    <col min="12" max="12" width="8.7109375" style="4" customWidth="1"/>
    <col min="13" max="13" width="15.5703125" style="4" customWidth="1"/>
    <col min="14" max="14" width="13.28515625" style="4" customWidth="1"/>
    <col min="15" max="16" width="3.140625" style="4" customWidth="1"/>
    <col min="17" max="17" width="15.5703125" style="4" customWidth="1"/>
    <col min="18" max="18" width="7" style="4" customWidth="1"/>
    <col min="19" max="19" width="3.5703125" style="4" customWidth="1"/>
    <col min="20" max="20" width="15.5703125" style="4" customWidth="1"/>
    <col min="21" max="21" width="7" style="4" bestFit="1" customWidth="1"/>
    <col min="22" max="22" width="9.140625" style="4"/>
    <col min="23" max="23" width="15.5703125" style="4" customWidth="1"/>
    <col min="24" max="16384" width="9.140625" style="4"/>
  </cols>
  <sheetData>
    <row r="1" spans="1:29" ht="23.25">
      <c r="A1" s="424" t="s">
        <v>89</v>
      </c>
      <c r="B1" s="425"/>
      <c r="C1" s="425"/>
      <c r="D1" s="425"/>
      <c r="E1" s="425"/>
      <c r="F1" s="425"/>
      <c r="G1" s="425"/>
      <c r="H1" s="425"/>
      <c r="I1" s="425"/>
      <c r="J1" s="426"/>
      <c r="K1" s="145"/>
      <c r="L1" s="424" t="s">
        <v>10</v>
      </c>
      <c r="M1" s="425"/>
      <c r="N1" s="425"/>
      <c r="O1" s="425"/>
      <c r="P1" s="425"/>
      <c r="Q1" s="425"/>
      <c r="R1" s="425"/>
      <c r="S1" s="425"/>
      <c r="T1" s="425"/>
      <c r="U1" s="425"/>
      <c r="V1" s="425"/>
      <c r="W1" s="426"/>
      <c r="X1" s="146"/>
      <c r="Y1" s="146"/>
      <c r="Z1" s="146"/>
      <c r="AA1" s="146"/>
      <c r="AB1" s="146"/>
      <c r="AC1" s="146"/>
    </row>
    <row r="2" spans="1:29" ht="15" customHeight="1">
      <c r="A2" s="427"/>
      <c r="B2" s="428"/>
      <c r="C2" s="428"/>
      <c r="D2" s="428"/>
      <c r="E2" s="428"/>
      <c r="F2" s="428"/>
      <c r="G2" s="428"/>
      <c r="H2" s="428"/>
      <c r="I2" s="428"/>
      <c r="J2" s="429"/>
      <c r="K2" s="147"/>
      <c r="L2" s="430" t="s">
        <v>11</v>
      </c>
      <c r="M2" s="431"/>
      <c r="N2" s="431"/>
      <c r="O2" s="147"/>
      <c r="P2" s="431" t="s">
        <v>12</v>
      </c>
      <c r="Q2" s="431"/>
      <c r="R2" s="147"/>
      <c r="S2" s="431" t="s">
        <v>13</v>
      </c>
      <c r="T2" s="431"/>
      <c r="U2" s="147"/>
      <c r="V2" s="431" t="s">
        <v>14</v>
      </c>
      <c r="W2" s="432"/>
      <c r="X2" s="146"/>
      <c r="Y2" s="146"/>
      <c r="Z2" s="146"/>
      <c r="AA2" s="146"/>
      <c r="AB2" s="146"/>
      <c r="AC2" s="146"/>
    </row>
    <row r="3" spans="1:29" ht="23.25">
      <c r="A3" s="148"/>
      <c r="B3" s="149" t="s">
        <v>15</v>
      </c>
      <c r="C3" s="145"/>
      <c r="D3" s="145"/>
      <c r="E3" s="145"/>
      <c r="F3" s="145"/>
      <c r="G3" s="145"/>
      <c r="H3" s="150" t="s">
        <v>16</v>
      </c>
      <c r="I3" s="150"/>
      <c r="J3" s="151"/>
      <c r="K3" s="152"/>
      <c r="L3" s="153" t="s">
        <v>92</v>
      </c>
      <c r="M3" s="154" t="s">
        <v>90</v>
      </c>
      <c r="N3" s="154" t="s">
        <v>91</v>
      </c>
      <c r="O3" s="152"/>
      <c r="P3" s="154" t="s">
        <v>92</v>
      </c>
      <c r="Q3" s="154" t="s">
        <v>90</v>
      </c>
      <c r="R3" s="152"/>
      <c r="S3" s="154" t="s">
        <v>92</v>
      </c>
      <c r="T3" s="154" t="s">
        <v>90</v>
      </c>
      <c r="U3" s="152"/>
      <c r="V3" s="154" t="s">
        <v>92</v>
      </c>
      <c r="W3" s="155" t="s">
        <v>90</v>
      </c>
      <c r="X3" s="146"/>
      <c r="Y3" s="146"/>
      <c r="Z3" s="146"/>
      <c r="AA3" s="146"/>
      <c r="AB3" s="146"/>
      <c r="AC3" s="146"/>
    </row>
    <row r="4" spans="1:29" ht="23.25">
      <c r="A4" s="148"/>
      <c r="B4" s="156" t="s">
        <v>17</v>
      </c>
      <c r="C4" s="145"/>
      <c r="D4" s="145"/>
      <c r="E4" s="145"/>
      <c r="F4" s="145"/>
      <c r="G4" s="145"/>
      <c r="H4" s="157">
        <v>79725</v>
      </c>
      <c r="I4" s="157">
        <v>63000</v>
      </c>
      <c r="J4" s="151"/>
      <c r="K4" s="145"/>
      <c r="L4" s="158">
        <v>1</v>
      </c>
      <c r="M4" s="159">
        <v>7850</v>
      </c>
      <c r="N4" s="160">
        <v>1570</v>
      </c>
      <c r="O4" s="145"/>
      <c r="P4" s="161">
        <v>1</v>
      </c>
      <c r="Q4" s="159">
        <v>2500</v>
      </c>
      <c r="R4" s="145"/>
      <c r="S4" s="161">
        <v>1</v>
      </c>
      <c r="T4" s="159">
        <v>600</v>
      </c>
      <c r="U4" s="145"/>
      <c r="V4" s="161">
        <v>1</v>
      </c>
      <c r="W4" s="162">
        <v>375</v>
      </c>
      <c r="X4" s="105"/>
      <c r="Y4" s="105"/>
      <c r="Z4" s="106"/>
      <c r="AA4" s="106"/>
      <c r="AB4" s="106"/>
      <c r="AC4" s="106"/>
    </row>
    <row r="5" spans="1:29" ht="23.25">
      <c r="A5" s="148"/>
      <c r="B5" s="156" t="s">
        <v>18</v>
      </c>
      <c r="C5" s="145"/>
      <c r="D5" s="145"/>
      <c r="E5" s="145"/>
      <c r="F5" s="145"/>
      <c r="G5" s="145"/>
      <c r="H5" s="157">
        <v>3000</v>
      </c>
      <c r="I5" s="157">
        <v>2400</v>
      </c>
      <c r="J5" s="151"/>
      <c r="K5" s="145"/>
      <c r="L5" s="158">
        <v>2</v>
      </c>
      <c r="M5" s="159">
        <v>6350</v>
      </c>
      <c r="N5" s="160">
        <v>1270</v>
      </c>
      <c r="O5" s="145"/>
      <c r="P5" s="161">
        <v>2</v>
      </c>
      <c r="Q5" s="159">
        <v>2000</v>
      </c>
      <c r="R5" s="145"/>
      <c r="S5" s="161">
        <v>2</v>
      </c>
      <c r="T5" s="159">
        <v>475</v>
      </c>
      <c r="U5" s="145"/>
      <c r="V5" s="161">
        <v>2</v>
      </c>
      <c r="W5" s="162">
        <v>325</v>
      </c>
      <c r="X5" s="105"/>
      <c r="Y5" s="105"/>
      <c r="Z5" s="106"/>
      <c r="AA5" s="106"/>
      <c r="AB5" s="106"/>
      <c r="AC5" s="106"/>
    </row>
    <row r="6" spans="1:29" ht="23.25">
      <c r="A6" s="148"/>
      <c r="B6" s="163" t="s">
        <v>19</v>
      </c>
      <c r="C6" s="145"/>
      <c r="D6" s="145"/>
      <c r="E6" s="145"/>
      <c r="F6" s="145"/>
      <c r="G6" s="145"/>
      <c r="H6" s="164">
        <v>82725</v>
      </c>
      <c r="I6" s="164">
        <v>65400</v>
      </c>
      <c r="J6" s="151"/>
      <c r="K6" s="145"/>
      <c r="L6" s="158">
        <v>3</v>
      </c>
      <c r="M6" s="159">
        <v>5350</v>
      </c>
      <c r="N6" s="160">
        <v>1070</v>
      </c>
      <c r="O6" s="145"/>
      <c r="P6" s="161">
        <v>3</v>
      </c>
      <c r="Q6" s="159">
        <v>1500</v>
      </c>
      <c r="R6" s="145"/>
      <c r="S6" s="161">
        <v>3</v>
      </c>
      <c r="T6" s="159">
        <v>450</v>
      </c>
      <c r="U6" s="145"/>
      <c r="V6" s="161">
        <v>3</v>
      </c>
      <c r="W6" s="162">
        <v>275</v>
      </c>
      <c r="X6" s="105"/>
      <c r="Y6" s="105"/>
      <c r="Z6" s="106"/>
      <c r="AA6" s="106"/>
      <c r="AB6" s="106"/>
      <c r="AC6" s="106"/>
    </row>
    <row r="7" spans="1:29" ht="23.25">
      <c r="A7" s="148"/>
      <c r="B7" s="145"/>
      <c r="C7" s="145"/>
      <c r="D7" s="145"/>
      <c r="E7" s="145"/>
      <c r="F7" s="145"/>
      <c r="G7" s="145"/>
      <c r="H7" s="157"/>
      <c r="I7" s="157"/>
      <c r="J7" s="151"/>
      <c r="K7" s="145"/>
      <c r="L7" s="158">
        <v>4</v>
      </c>
      <c r="M7" s="159">
        <v>4850</v>
      </c>
      <c r="N7" s="160">
        <v>970</v>
      </c>
      <c r="O7" s="145"/>
      <c r="P7" s="161">
        <v>4</v>
      </c>
      <c r="Q7" s="159">
        <v>1500</v>
      </c>
      <c r="R7" s="145"/>
      <c r="S7" s="165">
        <v>4</v>
      </c>
      <c r="T7" s="159">
        <v>400</v>
      </c>
      <c r="U7" s="145"/>
      <c r="V7" s="165">
        <v>4</v>
      </c>
      <c r="W7" s="162">
        <v>225</v>
      </c>
      <c r="X7" s="105"/>
      <c r="Y7" s="105"/>
      <c r="Z7" s="106"/>
      <c r="AA7" s="106"/>
      <c r="AB7" s="106"/>
      <c r="AC7" s="106"/>
    </row>
    <row r="8" spans="1:29" ht="23.25">
      <c r="A8" s="148"/>
      <c r="B8" s="149" t="s">
        <v>20</v>
      </c>
      <c r="C8" s="145"/>
      <c r="D8" s="145"/>
      <c r="E8" s="145"/>
      <c r="F8" s="145"/>
      <c r="G8" s="145"/>
      <c r="H8" s="157"/>
      <c r="I8" s="157"/>
      <c r="J8" s="151"/>
      <c r="K8" s="145"/>
      <c r="L8" s="158">
        <v>5</v>
      </c>
      <c r="M8" s="159">
        <v>4100</v>
      </c>
      <c r="N8" s="160">
        <v>820</v>
      </c>
      <c r="O8" s="145"/>
      <c r="P8" s="161">
        <v>5</v>
      </c>
      <c r="Q8" s="159">
        <v>1000</v>
      </c>
      <c r="R8" s="145"/>
      <c r="S8" s="165"/>
      <c r="T8" s="159"/>
      <c r="U8" s="145"/>
      <c r="V8" s="165"/>
      <c r="W8" s="162"/>
      <c r="X8" s="105"/>
      <c r="Y8" s="105"/>
      <c r="Z8" s="106"/>
      <c r="AA8" s="106"/>
      <c r="AB8" s="106"/>
      <c r="AC8" s="106"/>
    </row>
    <row r="9" spans="1:29" ht="23.25">
      <c r="A9" s="148"/>
      <c r="B9" s="156" t="s">
        <v>21</v>
      </c>
      <c r="C9" s="145"/>
      <c r="D9" s="145"/>
      <c r="E9" s="145"/>
      <c r="F9" s="145"/>
      <c r="G9" s="145"/>
      <c r="H9" s="166">
        <v>-600</v>
      </c>
      <c r="I9" s="166">
        <v>-600</v>
      </c>
      <c r="J9" s="151"/>
      <c r="K9" s="145"/>
      <c r="L9" s="158">
        <v>6</v>
      </c>
      <c r="M9" s="159">
        <v>3850</v>
      </c>
      <c r="N9" s="160">
        <v>770</v>
      </c>
      <c r="O9" s="145"/>
      <c r="P9" s="161">
        <v>6</v>
      </c>
      <c r="Q9" s="159">
        <v>1000</v>
      </c>
      <c r="R9" s="145"/>
      <c r="S9" s="165"/>
      <c r="T9" s="159"/>
      <c r="U9" s="145"/>
      <c r="V9" s="165"/>
      <c r="W9" s="162"/>
      <c r="X9" s="105"/>
      <c r="Y9" s="105"/>
      <c r="Z9" s="106"/>
      <c r="AA9" s="106"/>
      <c r="AB9" s="106"/>
      <c r="AC9" s="106"/>
    </row>
    <row r="10" spans="1:29" ht="23.25">
      <c r="A10" s="148"/>
      <c r="B10" s="156" t="s">
        <v>162</v>
      </c>
      <c r="C10" s="145"/>
      <c r="D10" s="145"/>
      <c r="E10" s="145"/>
      <c r="F10" s="145"/>
      <c r="G10" s="145"/>
      <c r="H10" s="166">
        <v>-500</v>
      </c>
      <c r="I10" s="166">
        <v>-500</v>
      </c>
      <c r="J10" s="151"/>
      <c r="K10" s="145"/>
      <c r="L10" s="158">
        <v>7</v>
      </c>
      <c r="M10" s="159">
        <v>3600</v>
      </c>
      <c r="N10" s="160">
        <v>720</v>
      </c>
      <c r="O10" s="145"/>
      <c r="P10" s="161">
        <v>7</v>
      </c>
      <c r="Q10" s="159">
        <v>1000</v>
      </c>
      <c r="R10" s="145"/>
      <c r="S10" s="165"/>
      <c r="T10" s="159"/>
      <c r="U10" s="145"/>
      <c r="V10" s="165"/>
      <c r="W10" s="162"/>
      <c r="X10" s="105"/>
      <c r="Y10" s="105"/>
      <c r="Z10" s="106"/>
      <c r="AA10" s="106"/>
      <c r="AB10" s="106"/>
      <c r="AC10" s="106"/>
    </row>
    <row r="11" spans="1:29" ht="23.25">
      <c r="A11" s="148"/>
      <c r="B11" s="156" t="s">
        <v>22</v>
      </c>
      <c r="C11" s="145"/>
      <c r="D11" s="145"/>
      <c r="E11" s="145"/>
      <c r="F11" s="145"/>
      <c r="G11" s="145"/>
      <c r="H11" s="166">
        <v>-130</v>
      </c>
      <c r="I11" s="166">
        <v>0</v>
      </c>
      <c r="J11" s="151"/>
      <c r="K11" s="145"/>
      <c r="L11" s="158">
        <v>8</v>
      </c>
      <c r="M11" s="159">
        <v>3350</v>
      </c>
      <c r="N11" s="160">
        <v>670</v>
      </c>
      <c r="O11" s="145"/>
      <c r="P11" s="161">
        <v>8</v>
      </c>
      <c r="Q11" s="159">
        <v>1000</v>
      </c>
      <c r="R11" s="145"/>
      <c r="S11" s="165"/>
      <c r="T11" s="159"/>
      <c r="U11" s="145"/>
      <c r="V11" s="165"/>
      <c r="W11" s="162"/>
      <c r="X11" s="105"/>
      <c r="Y11" s="105"/>
      <c r="Z11" s="106"/>
      <c r="AA11" s="106"/>
      <c r="AB11" s="106"/>
      <c r="AC11" s="106"/>
    </row>
    <row r="12" spans="1:29" ht="23.25">
      <c r="A12" s="148"/>
      <c r="B12" s="156" t="s">
        <v>23</v>
      </c>
      <c r="C12" s="145"/>
      <c r="D12" s="145"/>
      <c r="E12" s="145"/>
      <c r="F12" s="145"/>
      <c r="G12" s="145"/>
      <c r="H12" s="166">
        <v>-150</v>
      </c>
      <c r="I12" s="166">
        <v>-100</v>
      </c>
      <c r="J12" s="151"/>
      <c r="K12" s="145"/>
      <c r="L12" s="158">
        <v>9</v>
      </c>
      <c r="M12" s="159">
        <v>2350</v>
      </c>
      <c r="N12" s="160">
        <v>470</v>
      </c>
      <c r="O12" s="145"/>
      <c r="P12" s="161"/>
      <c r="Q12" s="159"/>
      <c r="R12" s="145"/>
      <c r="S12" s="145"/>
      <c r="T12" s="145"/>
      <c r="U12" s="145"/>
      <c r="V12" s="145"/>
      <c r="W12" s="151"/>
      <c r="X12" s="105"/>
      <c r="Y12" s="105"/>
      <c r="Z12" s="106"/>
      <c r="AA12" s="106"/>
      <c r="AB12" s="106"/>
      <c r="AC12" s="106"/>
    </row>
    <row r="13" spans="1:29" ht="23.25">
      <c r="A13" s="148"/>
      <c r="B13" s="156" t="s">
        <v>24</v>
      </c>
      <c r="C13" s="145"/>
      <c r="D13" s="145"/>
      <c r="E13" s="145"/>
      <c r="F13" s="145"/>
      <c r="G13" s="145"/>
      <c r="H13" s="166">
        <v>-630</v>
      </c>
      <c r="I13" s="166">
        <v>-1050</v>
      </c>
      <c r="J13" s="151"/>
      <c r="K13" s="145"/>
      <c r="L13" s="158">
        <v>10</v>
      </c>
      <c r="M13" s="159">
        <v>2100</v>
      </c>
      <c r="N13" s="160">
        <v>420</v>
      </c>
      <c r="O13" s="145"/>
      <c r="P13" s="161"/>
      <c r="Q13" s="159"/>
      <c r="R13" s="145"/>
      <c r="S13" s="145"/>
      <c r="T13" s="145"/>
      <c r="U13" s="145"/>
      <c r="V13" s="145"/>
      <c r="W13" s="151"/>
      <c r="X13" s="105"/>
      <c r="Y13" s="105"/>
      <c r="Z13" s="106"/>
      <c r="AA13" s="106"/>
      <c r="AB13" s="106"/>
      <c r="AC13" s="106"/>
    </row>
    <row r="14" spans="1:29" ht="23.25">
      <c r="A14" s="148"/>
      <c r="B14" s="163" t="s">
        <v>25</v>
      </c>
      <c r="C14" s="145"/>
      <c r="D14" s="145"/>
      <c r="E14" s="145"/>
      <c r="F14" s="145"/>
      <c r="G14" s="145"/>
      <c r="H14" s="166">
        <v>-2010</v>
      </c>
      <c r="I14" s="167">
        <v>-2250</v>
      </c>
      <c r="J14" s="151"/>
      <c r="K14" s="145"/>
      <c r="L14" s="158">
        <v>11</v>
      </c>
      <c r="M14" s="159">
        <v>1600</v>
      </c>
      <c r="N14" s="160">
        <v>320</v>
      </c>
      <c r="O14" s="145"/>
      <c r="P14" s="161"/>
      <c r="Q14" s="159"/>
      <c r="R14" s="145"/>
      <c r="S14" s="145"/>
      <c r="T14" s="145"/>
      <c r="U14" s="145"/>
      <c r="V14" s="145"/>
      <c r="W14" s="151"/>
      <c r="X14" s="105"/>
      <c r="Y14" s="105"/>
      <c r="Z14" s="106"/>
      <c r="AA14" s="106"/>
      <c r="AB14" s="106"/>
      <c r="AC14" s="106"/>
    </row>
    <row r="15" spans="1:29" ht="23.25">
      <c r="A15" s="148"/>
      <c r="B15" s="145"/>
      <c r="C15" s="145"/>
      <c r="D15" s="145"/>
      <c r="E15" s="145"/>
      <c r="F15" s="145"/>
      <c r="G15" s="145"/>
      <c r="H15" s="168"/>
      <c r="I15" s="168"/>
      <c r="J15" s="151"/>
      <c r="K15" s="145"/>
      <c r="L15" s="158">
        <v>12</v>
      </c>
      <c r="M15" s="159">
        <v>1475</v>
      </c>
      <c r="N15" s="160">
        <v>295</v>
      </c>
      <c r="O15" s="145"/>
      <c r="P15" s="161"/>
      <c r="Q15" s="159"/>
      <c r="R15" s="145"/>
      <c r="S15" s="145"/>
      <c r="T15" s="145"/>
      <c r="U15" s="145"/>
      <c r="V15" s="145"/>
      <c r="W15" s="151"/>
      <c r="X15" s="105"/>
      <c r="Y15" s="105"/>
      <c r="Z15" s="106"/>
      <c r="AA15" s="106"/>
      <c r="AB15" s="106"/>
      <c r="AC15" s="106"/>
    </row>
    <row r="16" spans="1:29" ht="24" thickBot="1">
      <c r="A16" s="148"/>
      <c r="B16" s="169" t="s">
        <v>26</v>
      </c>
      <c r="C16" s="145"/>
      <c r="D16" s="145"/>
      <c r="E16" s="145"/>
      <c r="F16" s="145"/>
      <c r="G16" s="145"/>
      <c r="H16" s="170">
        <v>80715</v>
      </c>
      <c r="I16" s="170">
        <v>63150</v>
      </c>
      <c r="J16" s="151"/>
      <c r="K16" s="145"/>
      <c r="L16" s="171"/>
      <c r="M16" s="172"/>
      <c r="N16" s="173"/>
      <c r="O16" s="173"/>
      <c r="P16" s="174"/>
      <c r="Q16" s="172"/>
      <c r="R16" s="173"/>
      <c r="S16" s="173"/>
      <c r="T16" s="173"/>
      <c r="U16" s="173"/>
      <c r="V16" s="173"/>
      <c r="W16" s="175"/>
      <c r="X16" s="146"/>
      <c r="Y16" s="146"/>
      <c r="Z16" s="146"/>
      <c r="AA16" s="146"/>
      <c r="AB16" s="146"/>
      <c r="AC16" s="146"/>
    </row>
    <row r="17" spans="1:24" ht="24" thickTop="1">
      <c r="A17" s="148"/>
      <c r="B17" s="145"/>
      <c r="C17" s="145"/>
      <c r="D17" s="145"/>
      <c r="E17" s="145"/>
      <c r="F17" s="145"/>
      <c r="G17" s="145"/>
      <c r="H17" s="168"/>
      <c r="I17" s="168"/>
      <c r="J17" s="151"/>
      <c r="K17" s="145"/>
      <c r="L17" s="165"/>
      <c r="M17" s="176"/>
      <c r="N17" s="145"/>
      <c r="O17" s="145"/>
      <c r="P17" s="165"/>
      <c r="Q17" s="177"/>
      <c r="R17" s="145"/>
      <c r="S17" s="145"/>
      <c r="T17" s="145"/>
      <c r="U17" s="145"/>
      <c r="V17" s="145"/>
      <c r="W17" s="145"/>
      <c r="X17" s="107"/>
    </row>
    <row r="18" spans="1:24" ht="23.25">
      <c r="A18" s="148"/>
      <c r="B18" s="178"/>
      <c r="C18" s="178"/>
      <c r="D18" s="178"/>
      <c r="E18" s="178"/>
      <c r="F18" s="178"/>
      <c r="G18" s="178"/>
      <c r="H18" s="178"/>
      <c r="I18" s="178"/>
      <c r="J18" s="151"/>
      <c r="K18" s="145"/>
      <c r="L18" s="433" t="s">
        <v>28</v>
      </c>
      <c r="M18" s="434"/>
      <c r="N18" s="434"/>
      <c r="O18" s="434"/>
      <c r="P18" s="434"/>
      <c r="Q18" s="434"/>
      <c r="R18" s="434"/>
      <c r="S18" s="434"/>
      <c r="T18" s="435"/>
      <c r="U18" s="145"/>
      <c r="V18" s="145"/>
      <c r="W18" s="179"/>
      <c r="X18" s="95"/>
    </row>
    <row r="19" spans="1:24" ht="23.25">
      <c r="A19" s="148"/>
      <c r="B19" s="169"/>
      <c r="C19" s="145"/>
      <c r="D19" s="145"/>
      <c r="E19" s="145"/>
      <c r="F19" s="145"/>
      <c r="G19" s="145"/>
      <c r="H19" s="168"/>
      <c r="I19" s="168"/>
      <c r="J19" s="151"/>
      <c r="K19" s="145"/>
      <c r="L19" s="430" t="s">
        <v>29</v>
      </c>
      <c r="M19" s="431"/>
      <c r="N19" s="431" t="s">
        <v>13</v>
      </c>
      <c r="O19" s="431"/>
      <c r="P19" s="431"/>
      <c r="Q19" s="431"/>
      <c r="R19" s="180"/>
      <c r="S19" s="431" t="s">
        <v>30</v>
      </c>
      <c r="T19" s="432"/>
      <c r="U19" s="145"/>
      <c r="V19" s="145"/>
      <c r="W19" s="179"/>
      <c r="X19" s="95"/>
    </row>
    <row r="20" spans="1:24" ht="23.25">
      <c r="A20" s="148"/>
      <c r="B20" s="169" t="s">
        <v>27</v>
      </c>
      <c r="C20" s="145"/>
      <c r="D20" s="145"/>
      <c r="E20" s="145"/>
      <c r="F20" s="145"/>
      <c r="G20" s="145"/>
      <c r="H20" s="168"/>
      <c r="I20" s="168"/>
      <c r="J20" s="151"/>
      <c r="K20" s="145"/>
      <c r="L20" s="158">
        <v>1</v>
      </c>
      <c r="M20" s="165">
        <v>220</v>
      </c>
      <c r="N20" s="145"/>
      <c r="O20" s="145"/>
      <c r="P20" s="161">
        <v>1</v>
      </c>
      <c r="Q20" s="165">
        <v>120</v>
      </c>
      <c r="R20" s="165"/>
      <c r="S20" s="161">
        <v>1</v>
      </c>
      <c r="T20" s="181">
        <v>90</v>
      </c>
      <c r="U20" s="145"/>
      <c r="V20" s="145"/>
      <c r="W20" s="179"/>
      <c r="X20" s="95"/>
    </row>
    <row r="21" spans="1:24" ht="23.25">
      <c r="A21" s="148"/>
      <c r="B21" s="156" t="s">
        <v>11</v>
      </c>
      <c r="C21" s="145"/>
      <c r="D21" s="145"/>
      <c r="E21" s="145"/>
      <c r="F21" s="145"/>
      <c r="G21" s="145"/>
      <c r="H21" s="168">
        <v>-47125</v>
      </c>
      <c r="I21" s="168">
        <v>-46825</v>
      </c>
      <c r="J21" s="151"/>
      <c r="K21" s="145"/>
      <c r="L21" s="158">
        <v>2</v>
      </c>
      <c r="M21" s="165">
        <v>180</v>
      </c>
      <c r="N21" s="145"/>
      <c r="O21" s="145"/>
      <c r="P21" s="161">
        <v>2</v>
      </c>
      <c r="Q21" s="165">
        <v>115</v>
      </c>
      <c r="R21" s="165"/>
      <c r="S21" s="161">
        <v>2</v>
      </c>
      <c r="T21" s="181">
        <v>70</v>
      </c>
      <c r="U21" s="145"/>
      <c r="V21" s="145"/>
      <c r="W21" s="179"/>
      <c r="X21" s="95"/>
    </row>
    <row r="22" spans="1:24" ht="23.25">
      <c r="A22" s="148"/>
      <c r="B22" s="156" t="s">
        <v>12</v>
      </c>
      <c r="C22" s="145"/>
      <c r="D22" s="145"/>
      <c r="E22" s="145"/>
      <c r="F22" s="145"/>
      <c r="G22" s="145"/>
      <c r="H22" s="168">
        <v>-11500</v>
      </c>
      <c r="I22" s="168">
        <v>-11500</v>
      </c>
      <c r="J22" s="151"/>
      <c r="K22" s="145"/>
      <c r="L22" s="158">
        <v>3</v>
      </c>
      <c r="M22" s="165">
        <v>150</v>
      </c>
      <c r="N22" s="145"/>
      <c r="O22" s="145"/>
      <c r="P22" s="161">
        <v>3</v>
      </c>
      <c r="Q22" s="165">
        <v>110</v>
      </c>
      <c r="R22" s="165"/>
      <c r="S22" s="161">
        <v>3</v>
      </c>
      <c r="T22" s="181">
        <v>65</v>
      </c>
      <c r="U22" s="145"/>
      <c r="V22" s="145"/>
      <c r="W22" s="179"/>
      <c r="X22" s="95"/>
    </row>
    <row r="23" spans="1:24" ht="23.25">
      <c r="A23" s="148"/>
      <c r="B23" s="156" t="s">
        <v>31</v>
      </c>
      <c r="C23" s="145"/>
      <c r="D23" s="145"/>
      <c r="E23" s="145"/>
      <c r="F23" s="145"/>
      <c r="G23" s="145"/>
      <c r="H23" s="168">
        <v>-1925</v>
      </c>
      <c r="I23" s="168">
        <v>-1925</v>
      </c>
      <c r="J23" s="151"/>
      <c r="K23" s="145"/>
      <c r="L23" s="158">
        <v>4</v>
      </c>
      <c r="M23" s="165">
        <v>140</v>
      </c>
      <c r="N23" s="145"/>
      <c r="O23" s="145"/>
      <c r="P23" s="161">
        <v>4</v>
      </c>
      <c r="Q23" s="165">
        <v>105</v>
      </c>
      <c r="R23" s="165"/>
      <c r="S23" s="161">
        <v>4</v>
      </c>
      <c r="T23" s="181">
        <v>60</v>
      </c>
      <c r="U23" s="145"/>
      <c r="V23" s="145"/>
      <c r="W23" s="179"/>
      <c r="X23" s="95"/>
    </row>
    <row r="24" spans="1:24" ht="23.25">
      <c r="A24" s="148"/>
      <c r="B24" s="156" t="s">
        <v>32</v>
      </c>
      <c r="C24" s="145"/>
      <c r="D24" s="145"/>
      <c r="E24" s="145"/>
      <c r="F24" s="145"/>
      <c r="G24" s="145"/>
      <c r="H24" s="168">
        <v>-1200</v>
      </c>
      <c r="I24" s="168">
        <v>-1200</v>
      </c>
      <c r="J24" s="151"/>
      <c r="K24" s="145"/>
      <c r="L24" s="171">
        <v>5</v>
      </c>
      <c r="M24" s="174">
        <v>125</v>
      </c>
      <c r="N24" s="173"/>
      <c r="O24" s="173"/>
      <c r="P24" s="182">
        <v>5</v>
      </c>
      <c r="Q24" s="174">
        <v>100</v>
      </c>
      <c r="R24" s="174"/>
      <c r="S24" s="182">
        <v>5</v>
      </c>
      <c r="T24" s="183">
        <v>50</v>
      </c>
      <c r="U24" s="145"/>
      <c r="V24" s="145"/>
      <c r="W24" s="179"/>
      <c r="X24" s="95"/>
    </row>
    <row r="25" spans="1:24" ht="23.25">
      <c r="A25" s="148"/>
      <c r="B25" s="156" t="s">
        <v>33</v>
      </c>
      <c r="C25" s="145"/>
      <c r="D25" s="145"/>
      <c r="E25" s="145"/>
      <c r="F25" s="145"/>
      <c r="G25" s="145"/>
      <c r="H25" s="168">
        <v>-835</v>
      </c>
      <c r="I25" s="168">
        <v>-815</v>
      </c>
      <c r="J25" s="151"/>
      <c r="K25" s="145"/>
      <c r="L25" s="165"/>
      <c r="M25" s="176"/>
      <c r="N25" s="145"/>
      <c r="O25" s="145"/>
      <c r="P25" s="165"/>
      <c r="Q25" s="177"/>
      <c r="R25" s="145"/>
      <c r="S25" s="145"/>
      <c r="T25" s="145"/>
      <c r="U25" s="145"/>
      <c r="V25" s="145"/>
      <c r="W25" s="179"/>
      <c r="X25" s="95"/>
    </row>
    <row r="26" spans="1:24" ht="23.25">
      <c r="A26" s="148"/>
      <c r="B26" s="156" t="s">
        <v>34</v>
      </c>
      <c r="C26" s="145"/>
      <c r="D26" s="145"/>
      <c r="E26" s="145"/>
      <c r="F26" s="145"/>
      <c r="G26" s="145"/>
      <c r="H26" s="168">
        <v>-575</v>
      </c>
      <c r="I26" s="168">
        <v>-550</v>
      </c>
      <c r="J26" s="151"/>
      <c r="K26" s="145"/>
      <c r="L26" s="178"/>
      <c r="M26" s="178"/>
      <c r="N26" s="178"/>
      <c r="O26" s="178"/>
      <c r="P26" s="178"/>
      <c r="Q26" s="178"/>
      <c r="R26" s="178"/>
      <c r="S26" s="178"/>
      <c r="T26" s="178"/>
      <c r="U26" s="184"/>
      <c r="V26" s="184"/>
      <c r="W26" s="185"/>
      <c r="X26" s="96"/>
    </row>
    <row r="27" spans="1:24" ht="23.25">
      <c r="A27" s="148"/>
      <c r="B27" s="156" t="s">
        <v>35</v>
      </c>
      <c r="C27" s="145"/>
      <c r="D27" s="145"/>
      <c r="E27" s="145"/>
      <c r="F27" s="145"/>
      <c r="G27" s="145"/>
      <c r="H27" s="168">
        <v>-360</v>
      </c>
      <c r="I27" s="168">
        <v>-335</v>
      </c>
      <c r="J27" s="151"/>
      <c r="K27" s="145"/>
      <c r="L27" s="186"/>
      <c r="M27" s="187"/>
      <c r="N27" s="187"/>
      <c r="O27" s="187"/>
      <c r="P27" s="187"/>
      <c r="Q27" s="187"/>
      <c r="R27" s="187"/>
      <c r="S27" s="187"/>
      <c r="T27" s="186"/>
      <c r="U27" s="184"/>
      <c r="V27" s="184"/>
      <c r="W27" s="185"/>
      <c r="X27" s="96"/>
    </row>
    <row r="28" spans="1:24" ht="23.25">
      <c r="A28" s="148"/>
      <c r="B28" s="156"/>
      <c r="C28" s="145"/>
      <c r="D28" s="145"/>
      <c r="E28" s="145"/>
      <c r="F28" s="145"/>
      <c r="G28" s="145"/>
      <c r="H28" s="168"/>
      <c r="I28" s="168"/>
      <c r="J28" s="151"/>
      <c r="K28" s="145"/>
      <c r="L28" s="186"/>
      <c r="M28" s="187"/>
      <c r="N28" s="187"/>
      <c r="O28" s="187"/>
      <c r="P28" s="187"/>
      <c r="Q28" s="187"/>
      <c r="R28" s="187"/>
      <c r="S28" s="187"/>
      <c r="T28" s="186"/>
      <c r="U28" s="186"/>
      <c r="V28" s="186"/>
      <c r="W28" s="186"/>
      <c r="X28" s="141"/>
    </row>
    <row r="29" spans="1:24" ht="24" thickBot="1">
      <c r="A29" s="148"/>
      <c r="B29" s="163" t="s">
        <v>36</v>
      </c>
      <c r="C29" s="145"/>
      <c r="D29" s="145"/>
      <c r="E29" s="145"/>
      <c r="F29" s="145"/>
      <c r="G29" s="145"/>
      <c r="H29" s="170">
        <v>-80425</v>
      </c>
      <c r="I29" s="170">
        <v>-63150</v>
      </c>
      <c r="J29" s="151"/>
      <c r="K29" s="145"/>
      <c r="L29" s="188"/>
      <c r="M29" s="187"/>
      <c r="N29" s="187"/>
      <c r="O29" s="187"/>
      <c r="P29" s="187"/>
      <c r="Q29" s="187"/>
      <c r="R29" s="187"/>
      <c r="S29" s="187"/>
      <c r="T29" s="188"/>
      <c r="U29" s="189"/>
      <c r="V29" s="189"/>
      <c r="W29" s="189"/>
      <c r="X29" s="108"/>
    </row>
    <row r="30" spans="1:24" ht="24" thickTop="1">
      <c r="A30" s="190"/>
      <c r="B30" s="173"/>
      <c r="C30" s="173"/>
      <c r="D30" s="173"/>
      <c r="E30" s="173"/>
      <c r="F30" s="173"/>
      <c r="G30" s="173"/>
      <c r="H30" s="173"/>
      <c r="I30" s="173"/>
      <c r="J30" s="175"/>
      <c r="K30" s="145"/>
      <c r="L30" s="178"/>
      <c r="M30" s="436"/>
      <c r="N30" s="436"/>
      <c r="O30" s="436"/>
      <c r="P30" s="436"/>
      <c r="Q30" s="436"/>
      <c r="R30" s="436"/>
      <c r="S30" s="436"/>
      <c r="T30" s="178"/>
      <c r="U30" s="178"/>
      <c r="V30" s="178"/>
      <c r="W30" s="178"/>
      <c r="X30" s="146"/>
    </row>
    <row r="31" spans="1:24" ht="23.25">
      <c r="L31" s="191"/>
      <c r="M31" s="187"/>
      <c r="N31" s="187"/>
      <c r="O31" s="187"/>
      <c r="P31" s="187"/>
      <c r="Q31" s="423"/>
      <c r="R31" s="423"/>
      <c r="S31" s="423"/>
      <c r="T31" s="191"/>
    </row>
    <row r="32" spans="1:24" ht="23.25">
      <c r="A32" s="146"/>
      <c r="B32" s="146"/>
      <c r="C32" s="146"/>
      <c r="D32" s="146"/>
      <c r="E32" s="146"/>
      <c r="F32" s="146"/>
      <c r="G32" s="146"/>
      <c r="H32" s="146" t="s">
        <v>37</v>
      </c>
      <c r="I32" s="192">
        <v>0</v>
      </c>
      <c r="J32" s="146"/>
      <c r="K32" s="146"/>
      <c r="L32" s="146"/>
      <c r="M32" s="187"/>
      <c r="N32" s="187"/>
      <c r="O32" s="187"/>
      <c r="P32" s="187"/>
      <c r="Q32" s="423"/>
      <c r="R32" s="423"/>
      <c r="S32" s="423"/>
      <c r="T32" s="146"/>
      <c r="U32" s="146"/>
      <c r="V32" s="146"/>
      <c r="W32" s="146"/>
      <c r="X32" s="146"/>
    </row>
    <row r="33" spans="2:21" ht="23.25">
      <c r="M33" s="187"/>
      <c r="N33" s="187"/>
      <c r="O33" s="187"/>
      <c r="P33" s="187"/>
      <c r="Q33" s="423"/>
      <c r="R33" s="423"/>
      <c r="S33" s="423"/>
    </row>
    <row r="34" spans="2:21" ht="23.25">
      <c r="B34" s="146"/>
      <c r="C34" s="146"/>
      <c r="D34" s="146"/>
      <c r="E34" s="146"/>
      <c r="F34" s="146"/>
      <c r="G34" s="146"/>
      <c r="H34" s="146"/>
      <c r="I34" s="146"/>
      <c r="J34" s="146"/>
      <c r="K34" s="146"/>
      <c r="L34" s="193"/>
      <c r="M34" s="187"/>
      <c r="N34" s="187"/>
      <c r="O34" s="187"/>
      <c r="P34" s="187"/>
      <c r="Q34" s="423"/>
      <c r="R34" s="423"/>
      <c r="S34" s="423"/>
    </row>
    <row r="35" spans="2:21" ht="23.25">
      <c r="B35" s="34"/>
      <c r="I35" s="194"/>
      <c r="M35" s="187"/>
      <c r="N35" s="187"/>
      <c r="O35" s="187"/>
      <c r="P35" s="187"/>
      <c r="Q35" s="423"/>
      <c r="R35" s="423"/>
      <c r="S35" s="423"/>
    </row>
    <row r="36" spans="2:21" ht="23.25">
      <c r="M36" s="187"/>
      <c r="N36" s="187"/>
      <c r="O36" s="187"/>
      <c r="P36" s="187"/>
      <c r="Q36" s="423"/>
      <c r="R36" s="423"/>
      <c r="S36" s="423"/>
    </row>
    <row r="37" spans="2:21" ht="23.25">
      <c r="M37" s="187"/>
      <c r="N37" s="187"/>
      <c r="O37" s="187"/>
      <c r="P37" s="187"/>
      <c r="Q37" s="423"/>
      <c r="R37" s="423"/>
      <c r="S37" s="423"/>
    </row>
    <row r="38" spans="2:21" ht="23.25">
      <c r="M38" s="187"/>
      <c r="N38" s="187"/>
      <c r="O38" s="187"/>
      <c r="P38" s="187"/>
      <c r="Q38" s="423"/>
      <c r="R38" s="423"/>
      <c r="S38" s="423"/>
    </row>
    <row r="39" spans="2:21" ht="23.25">
      <c r="K39" s="193"/>
      <c r="L39" s="146"/>
      <c r="M39" s="187"/>
      <c r="N39" s="187"/>
      <c r="O39" s="187"/>
      <c r="P39" s="187"/>
      <c r="Q39" s="187"/>
      <c r="R39" s="187"/>
      <c r="S39" s="187"/>
      <c r="T39" s="187"/>
      <c r="U39" s="187"/>
    </row>
    <row r="40" spans="2:21" ht="23.25">
      <c r="M40" s="187"/>
      <c r="N40" s="187"/>
      <c r="O40" s="187"/>
      <c r="P40" s="187"/>
      <c r="Q40" s="187"/>
      <c r="R40" s="187"/>
      <c r="S40" s="187"/>
      <c r="T40" s="187"/>
      <c r="U40" s="187"/>
    </row>
    <row r="41" spans="2:21" ht="23.25">
      <c r="M41" s="187"/>
      <c r="N41" s="187"/>
      <c r="O41" s="187"/>
      <c r="P41" s="187"/>
      <c r="Q41" s="187"/>
      <c r="R41" s="187"/>
      <c r="S41" s="187"/>
      <c r="T41" s="187"/>
      <c r="U41" s="187"/>
    </row>
    <row r="42" spans="2:21" ht="23.25">
      <c r="M42" s="187"/>
      <c r="N42" s="187"/>
      <c r="O42" s="187"/>
      <c r="P42" s="187"/>
      <c r="Q42" s="187"/>
      <c r="R42" s="187"/>
      <c r="S42" s="187"/>
      <c r="T42" s="187"/>
      <c r="U42" s="187"/>
    </row>
  </sheetData>
  <mergeCells count="19">
    <mergeCell ref="Q38:S38"/>
    <mergeCell ref="Q32:S32"/>
    <mergeCell ref="Q33:S33"/>
    <mergeCell ref="Q34:S34"/>
    <mergeCell ref="Q35:S35"/>
    <mergeCell ref="Q36:S36"/>
    <mergeCell ref="Q37:S37"/>
    <mergeCell ref="Q31:S31"/>
    <mergeCell ref="A1:J2"/>
    <mergeCell ref="L1:W1"/>
    <mergeCell ref="L2:N2"/>
    <mergeCell ref="P2:Q2"/>
    <mergeCell ref="S2:T2"/>
    <mergeCell ref="V2:W2"/>
    <mergeCell ref="L18:T18"/>
    <mergeCell ref="L19:M19"/>
    <mergeCell ref="N19:Q19"/>
    <mergeCell ref="S19:T19"/>
    <mergeCell ref="M30:S30"/>
  </mergeCells>
  <pageMargins left="0.7" right="0.7" top="0.75" bottom="0.75" header="0.3" footer="0.3"/>
  <pageSetup scale="78" orientation="portrait" horizontalDpi="4294967293" verticalDpi="4294967293" r:id="rId1"/>
  <headerFooter>
    <oddFooter>&amp;C_x000D_&amp;1#&amp;"Calibri"&amp;10&amp;K000000 DSV internal</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B116"/>
  <sheetViews>
    <sheetView zoomScaleNormal="100" workbookViewId="0">
      <selection activeCell="F37" sqref="F37"/>
    </sheetView>
  </sheetViews>
  <sheetFormatPr defaultRowHeight="18.75"/>
  <cols>
    <col min="1" max="1" width="4.140625" style="198" bestFit="1" customWidth="1"/>
    <col min="2" max="2" width="117.140625" style="205" bestFit="1" customWidth="1"/>
    <col min="3" max="16384" width="9.140625" style="4"/>
  </cols>
  <sheetData>
    <row r="1" spans="1:2">
      <c r="B1" s="200" t="s">
        <v>230</v>
      </c>
    </row>
    <row r="2" spans="1:2">
      <c r="B2" s="199" t="s">
        <v>231</v>
      </c>
    </row>
    <row r="3" spans="1:2">
      <c r="B3" s="200" t="s">
        <v>232</v>
      </c>
    </row>
    <row r="4" spans="1:2">
      <c r="B4" s="200" t="s">
        <v>178</v>
      </c>
    </row>
    <row r="5" spans="1:2">
      <c r="B5" s="200" t="s">
        <v>179</v>
      </c>
    </row>
    <row r="7" spans="1:2">
      <c r="B7" s="201" t="s">
        <v>233</v>
      </c>
    </row>
    <row r="9" spans="1:2">
      <c r="A9" s="202">
        <v>1</v>
      </c>
      <c r="B9" s="203" t="s">
        <v>180</v>
      </c>
    </row>
    <row r="10" spans="1:2" ht="7.5" customHeight="1">
      <c r="A10" s="204"/>
    </row>
    <row r="11" spans="1:2">
      <c r="A11" s="202">
        <v>2</v>
      </c>
      <c r="B11" s="203" t="s">
        <v>181</v>
      </c>
    </row>
    <row r="12" spans="1:2" ht="7.5" customHeight="1">
      <c r="A12" s="204"/>
    </row>
    <row r="13" spans="1:2" ht="72">
      <c r="A13" s="206">
        <v>3</v>
      </c>
      <c r="B13" s="207" t="s">
        <v>182</v>
      </c>
    </row>
    <row r="14" spans="1:2" ht="7.5" customHeight="1">
      <c r="A14" s="208"/>
      <c r="B14" s="209"/>
    </row>
    <row r="15" spans="1:2" ht="90">
      <c r="A15" s="210"/>
      <c r="B15" s="211" t="s">
        <v>183</v>
      </c>
    </row>
    <row r="16" spans="1:2" ht="7.5" customHeight="1">
      <c r="A16" s="204"/>
    </row>
    <row r="17" spans="1:2" ht="72">
      <c r="A17" s="206">
        <v>4</v>
      </c>
      <c r="B17" s="207" t="s">
        <v>184</v>
      </c>
    </row>
    <row r="18" spans="1:2" ht="7.5" customHeight="1">
      <c r="A18" s="208"/>
      <c r="B18" s="209"/>
    </row>
    <row r="19" spans="1:2" ht="54">
      <c r="A19" s="210"/>
      <c r="B19" s="211" t="s">
        <v>185</v>
      </c>
    </row>
    <row r="20" spans="1:2" ht="7.5" customHeight="1">
      <c r="A20" s="204"/>
    </row>
    <row r="21" spans="1:2" ht="126">
      <c r="A21" s="202">
        <v>5</v>
      </c>
      <c r="B21" s="203" t="s">
        <v>186</v>
      </c>
    </row>
    <row r="22" spans="1:2" ht="7.5" customHeight="1">
      <c r="A22" s="204"/>
    </row>
    <row r="23" spans="1:2" ht="18.75" customHeight="1">
      <c r="A23" s="437">
        <v>6</v>
      </c>
      <c r="B23" s="212" t="s">
        <v>234</v>
      </c>
    </row>
    <row r="24" spans="1:2" ht="7.5" customHeight="1">
      <c r="A24" s="438"/>
      <c r="B24" s="209"/>
    </row>
    <row r="25" spans="1:2" ht="7.5" customHeight="1">
      <c r="A25" s="438"/>
      <c r="B25" s="209"/>
    </row>
    <row r="26" spans="1:2" ht="36">
      <c r="A26" s="438"/>
      <c r="B26" s="213" t="s">
        <v>235</v>
      </c>
    </row>
    <row r="27" spans="1:2" ht="21" customHeight="1">
      <c r="A27" s="214"/>
      <c r="B27" s="213"/>
    </row>
    <row r="28" spans="1:2" ht="36.75">
      <c r="A28" s="214"/>
      <c r="B28" s="215" t="s">
        <v>187</v>
      </c>
    </row>
    <row r="29" spans="1:2">
      <c r="A29" s="214"/>
      <c r="B29" s="215"/>
    </row>
    <row r="30" spans="1:2">
      <c r="A30" s="214"/>
      <c r="B30" s="209"/>
    </row>
    <row r="31" spans="1:2">
      <c r="A31" s="214"/>
      <c r="B31" s="216" t="s">
        <v>5</v>
      </c>
    </row>
    <row r="32" spans="1:2">
      <c r="A32" s="214"/>
      <c r="B32" s="217" t="s">
        <v>150</v>
      </c>
    </row>
    <row r="33" spans="1:2">
      <c r="A33" s="214"/>
      <c r="B33" s="217" t="s">
        <v>149</v>
      </c>
    </row>
    <row r="34" spans="1:2">
      <c r="A34" s="214"/>
      <c r="B34" s="217" t="s">
        <v>151</v>
      </c>
    </row>
    <row r="35" spans="1:2">
      <c r="A35" s="214"/>
      <c r="B35" s="217" t="s">
        <v>152</v>
      </c>
    </row>
    <row r="36" spans="1:2">
      <c r="A36" s="214"/>
      <c r="B36" s="209"/>
    </row>
    <row r="37" spans="1:2">
      <c r="A37" s="214"/>
      <c r="B37" s="216" t="s">
        <v>6</v>
      </c>
    </row>
    <row r="38" spans="1:2">
      <c r="A38" s="214"/>
      <c r="B38" s="217" t="s">
        <v>7</v>
      </c>
    </row>
    <row r="39" spans="1:2">
      <c r="A39" s="214"/>
      <c r="B39" s="216"/>
    </row>
    <row r="40" spans="1:2">
      <c r="A40" s="214"/>
      <c r="B40" s="218" t="s">
        <v>188</v>
      </c>
    </row>
    <row r="41" spans="1:2">
      <c r="A41" s="214"/>
      <c r="B41" s="219" t="s">
        <v>189</v>
      </c>
    </row>
    <row r="42" spans="1:2">
      <c r="A42" s="214"/>
      <c r="B42" s="219" t="s">
        <v>236</v>
      </c>
    </row>
    <row r="43" spans="1:2">
      <c r="A43" s="214"/>
      <c r="B43" s="219"/>
    </row>
    <row r="44" spans="1:2">
      <c r="A44" s="214"/>
      <c r="B44" s="218" t="s">
        <v>190</v>
      </c>
    </row>
    <row r="45" spans="1:2">
      <c r="A45" s="214"/>
      <c r="B45" s="219" t="s">
        <v>191</v>
      </c>
    </row>
    <row r="46" spans="1:2">
      <c r="A46" s="214"/>
      <c r="B46" s="219" t="s">
        <v>192</v>
      </c>
    </row>
    <row r="47" spans="1:2">
      <c r="A47" s="214"/>
      <c r="B47" s="219" t="s">
        <v>193</v>
      </c>
    </row>
    <row r="48" spans="1:2">
      <c r="A48" s="214"/>
      <c r="B48" s="219" t="s">
        <v>194</v>
      </c>
    </row>
    <row r="49" spans="1:2">
      <c r="A49" s="214"/>
      <c r="B49" s="219" t="s">
        <v>195</v>
      </c>
    </row>
    <row r="50" spans="1:2">
      <c r="A50" s="214"/>
      <c r="B50" s="219" t="s">
        <v>196</v>
      </c>
    </row>
    <row r="51" spans="1:2">
      <c r="A51" s="214"/>
      <c r="B51" s="219" t="s">
        <v>197</v>
      </c>
    </row>
    <row r="52" spans="1:2">
      <c r="A52" s="214"/>
      <c r="B52" s="219" t="s">
        <v>198</v>
      </c>
    </row>
    <row r="53" spans="1:2">
      <c r="A53" s="214"/>
      <c r="B53" s="219" t="s">
        <v>237</v>
      </c>
    </row>
    <row r="54" spans="1:2">
      <c r="A54" s="214"/>
      <c r="B54" s="219"/>
    </row>
    <row r="55" spans="1:2">
      <c r="A55" s="214"/>
      <c r="B55" s="218" t="s">
        <v>238</v>
      </c>
    </row>
    <row r="56" spans="1:2">
      <c r="A56" s="214"/>
      <c r="B56" s="219" t="s">
        <v>242</v>
      </c>
    </row>
    <row r="57" spans="1:2" ht="6.75" customHeight="1">
      <c r="A57" s="220"/>
      <c r="B57" s="221"/>
    </row>
    <row r="58" spans="1:2" ht="7.5" customHeight="1">
      <c r="A58" s="204"/>
    </row>
    <row r="59" spans="1:2">
      <c r="A59" s="202">
        <v>7</v>
      </c>
      <c r="B59" s="222" t="s">
        <v>164</v>
      </c>
    </row>
    <row r="60" spans="1:2" ht="7.5" customHeight="1">
      <c r="A60" s="204"/>
    </row>
    <row r="61" spans="1:2" ht="108">
      <c r="A61" s="206">
        <v>8</v>
      </c>
      <c r="B61" s="207" t="s">
        <v>199</v>
      </c>
    </row>
    <row r="62" spans="1:2">
      <c r="A62" s="214"/>
      <c r="B62" s="223" t="s">
        <v>200</v>
      </c>
    </row>
    <row r="63" spans="1:2">
      <c r="A63" s="214"/>
      <c r="B63" s="223" t="s">
        <v>201</v>
      </c>
    </row>
    <row r="64" spans="1:2">
      <c r="A64" s="214"/>
      <c r="B64" s="223" t="s">
        <v>202</v>
      </c>
    </row>
    <row r="65" spans="1:2">
      <c r="A65" s="214"/>
      <c r="B65" s="223" t="s">
        <v>203</v>
      </c>
    </row>
    <row r="66" spans="1:2">
      <c r="A66" s="214"/>
      <c r="B66" s="223" t="s">
        <v>204</v>
      </c>
    </row>
    <row r="67" spans="1:2" ht="7.5" customHeight="1">
      <c r="A67" s="208"/>
      <c r="B67" s="209"/>
    </row>
    <row r="68" spans="1:2">
      <c r="A68" s="214"/>
      <c r="B68" s="216" t="s">
        <v>3</v>
      </c>
    </row>
    <row r="69" spans="1:2">
      <c r="A69" s="214"/>
      <c r="B69" s="224" t="s">
        <v>173</v>
      </c>
    </row>
    <row r="70" spans="1:2">
      <c r="A70" s="220"/>
      <c r="B70" s="225" t="s">
        <v>4</v>
      </c>
    </row>
    <row r="71" spans="1:2" ht="7.5" customHeight="1">
      <c r="A71" s="204"/>
    </row>
    <row r="72" spans="1:2" ht="54">
      <c r="A72" s="206">
        <v>9</v>
      </c>
      <c r="B72" s="226" t="s">
        <v>205</v>
      </c>
    </row>
    <row r="73" spans="1:2">
      <c r="A73" s="214"/>
      <c r="B73" s="216" t="s">
        <v>88</v>
      </c>
    </row>
    <row r="74" spans="1:2">
      <c r="A74" s="214"/>
      <c r="B74" s="224" t="s">
        <v>87</v>
      </c>
    </row>
    <row r="75" spans="1:2" ht="72.75">
      <c r="A75" s="220"/>
      <c r="B75" s="211" t="s">
        <v>206</v>
      </c>
    </row>
    <row r="76" spans="1:2" ht="7.5" customHeight="1">
      <c r="A76" s="204"/>
    </row>
    <row r="77" spans="1:2" ht="90">
      <c r="A77" s="206">
        <v>10</v>
      </c>
      <c r="B77" s="207" t="s">
        <v>207</v>
      </c>
    </row>
    <row r="78" spans="1:2" ht="37.5">
      <c r="A78" s="220"/>
      <c r="B78" s="227" t="s">
        <v>94</v>
      </c>
    </row>
    <row r="79" spans="1:2" ht="7.5" customHeight="1">
      <c r="A79" s="204"/>
    </row>
    <row r="80" spans="1:2" ht="54">
      <c r="A80" s="202">
        <v>11</v>
      </c>
      <c r="B80" s="203" t="s">
        <v>208</v>
      </c>
    </row>
    <row r="81" spans="1:2" ht="7.5" customHeight="1">
      <c r="A81" s="204"/>
    </row>
    <row r="82" spans="1:2" ht="90">
      <c r="A82" s="202">
        <v>12</v>
      </c>
      <c r="B82" s="203" t="s">
        <v>209</v>
      </c>
    </row>
    <row r="83" spans="1:2" ht="7.5" customHeight="1">
      <c r="A83" s="204"/>
    </row>
    <row r="84" spans="1:2" ht="54">
      <c r="A84" s="202">
        <v>13</v>
      </c>
      <c r="B84" s="203" t="s">
        <v>210</v>
      </c>
    </row>
    <row r="85" spans="1:2" ht="7.5" customHeight="1">
      <c r="A85" s="204"/>
    </row>
    <row r="86" spans="1:2" ht="126">
      <c r="A86" s="202">
        <v>14</v>
      </c>
      <c r="B86" s="203" t="s">
        <v>211</v>
      </c>
    </row>
    <row r="87" spans="1:2" ht="7.5" customHeight="1">
      <c r="A87" s="204"/>
    </row>
    <row r="88" spans="1:2">
      <c r="A88" s="202">
        <v>15</v>
      </c>
      <c r="B88" s="203" t="s">
        <v>99</v>
      </c>
    </row>
    <row r="89" spans="1:2" ht="7.5" customHeight="1">
      <c r="A89" s="204"/>
    </row>
    <row r="90" spans="1:2" ht="36">
      <c r="A90" s="202">
        <v>16</v>
      </c>
      <c r="B90" s="203" t="s">
        <v>212</v>
      </c>
    </row>
    <row r="91" spans="1:2" ht="7.5" customHeight="1">
      <c r="A91" s="204"/>
    </row>
    <row r="92" spans="1:2" ht="36">
      <c r="A92" s="202">
        <v>17</v>
      </c>
      <c r="B92" s="203" t="s">
        <v>213</v>
      </c>
    </row>
    <row r="93" spans="1:2" ht="7.5" customHeight="1">
      <c r="A93" s="204"/>
    </row>
    <row r="94" spans="1:2" ht="54">
      <c r="A94" s="202">
        <v>18</v>
      </c>
      <c r="B94" s="203" t="s">
        <v>214</v>
      </c>
    </row>
    <row r="95" spans="1:2" ht="7.5" customHeight="1">
      <c r="A95" s="204"/>
    </row>
    <row r="96" spans="1:2" ht="36">
      <c r="A96" s="202">
        <v>19</v>
      </c>
      <c r="B96" s="203" t="s">
        <v>215</v>
      </c>
    </row>
    <row r="97" spans="1:2" ht="7.5" customHeight="1">
      <c r="A97" s="204"/>
    </row>
    <row r="98" spans="1:2" ht="162">
      <c r="A98" s="202">
        <v>20</v>
      </c>
      <c r="B98" s="203" t="s">
        <v>216</v>
      </c>
    </row>
    <row r="99" spans="1:2" ht="7.5" customHeight="1">
      <c r="A99" s="204"/>
    </row>
    <row r="100" spans="1:2" ht="57" customHeight="1">
      <c r="A100" s="202">
        <v>21</v>
      </c>
      <c r="B100" s="203" t="s">
        <v>239</v>
      </c>
    </row>
    <row r="101" spans="1:2" ht="7.5" customHeight="1">
      <c r="A101" s="204"/>
    </row>
    <row r="102" spans="1:2">
      <c r="A102" s="202">
        <v>22</v>
      </c>
      <c r="B102" s="203" t="s">
        <v>217</v>
      </c>
    </row>
    <row r="103" spans="1:2" ht="7.5" customHeight="1">
      <c r="A103" s="204"/>
    </row>
    <row r="104" spans="1:2" ht="36">
      <c r="A104" s="202">
        <v>23</v>
      </c>
      <c r="B104" s="203" t="s">
        <v>9</v>
      </c>
    </row>
    <row r="105" spans="1:2" ht="7.5" customHeight="1">
      <c r="A105" s="204"/>
    </row>
    <row r="106" spans="1:2" ht="108">
      <c r="A106" s="202">
        <v>24</v>
      </c>
      <c r="B106" s="203" t="s">
        <v>218</v>
      </c>
    </row>
    <row r="107" spans="1:2" ht="7.5" customHeight="1">
      <c r="A107" s="204"/>
    </row>
    <row r="108" spans="1:2">
      <c r="A108" s="202">
        <v>25</v>
      </c>
      <c r="B108" s="203" t="s">
        <v>8</v>
      </c>
    </row>
    <row r="109" spans="1:2" ht="7.5" customHeight="1">
      <c r="A109" s="204"/>
    </row>
    <row r="110" spans="1:2">
      <c r="A110" s="202">
        <v>26</v>
      </c>
      <c r="B110" s="203" t="s">
        <v>98</v>
      </c>
    </row>
    <row r="111" spans="1:2" ht="7.5" customHeight="1">
      <c r="A111" s="204"/>
    </row>
    <row r="112" spans="1:2" ht="38.25" customHeight="1">
      <c r="A112" s="202">
        <v>27</v>
      </c>
      <c r="B112" s="203" t="s">
        <v>240</v>
      </c>
    </row>
    <row r="113" spans="1:2" ht="7.5" customHeight="1">
      <c r="A113" s="204"/>
    </row>
    <row r="114" spans="1:2">
      <c r="A114" s="202">
        <v>28</v>
      </c>
      <c r="B114" s="203" t="s">
        <v>219</v>
      </c>
    </row>
    <row r="115" spans="1:2" ht="7.5" customHeight="1">
      <c r="A115" s="204"/>
    </row>
    <row r="116" spans="1:2">
      <c r="A116" s="202">
        <v>29</v>
      </c>
      <c r="B116" s="203" t="s">
        <v>241</v>
      </c>
    </row>
  </sheetData>
  <sortState xmlns:xlrd2="http://schemas.microsoft.com/office/spreadsheetml/2017/richdata2" ref="B2">
    <sortCondition ref="B2"/>
  </sortState>
  <mergeCells count="1">
    <mergeCell ref="A23:A26"/>
  </mergeCells>
  <pageMargins left="0.7" right="0.7" top="0.75" bottom="0.75" header="0.3" footer="0.3"/>
  <pageSetup scale="47" orientation="portrait" horizontalDpi="4294967293" verticalDpi="4294967293" r:id="rId1"/>
  <headerFooter>
    <oddFooter>&amp;C_x000D_&amp;1#&amp;"Calibri"&amp;10&amp;K000000 DSV internal</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E24"/>
  <sheetViews>
    <sheetView zoomScaleNormal="100" workbookViewId="0">
      <selection activeCell="J8" sqref="J8"/>
    </sheetView>
  </sheetViews>
  <sheetFormatPr defaultColWidth="9.140625" defaultRowHeight="15"/>
  <cols>
    <col min="1" max="1" width="3.42578125" style="4" customWidth="1"/>
    <col min="2" max="2" width="17.42578125" style="42" customWidth="1"/>
    <col min="3" max="3" width="22.5703125" style="42" customWidth="1"/>
    <col min="4" max="4" width="30.7109375" style="42" customWidth="1"/>
    <col min="5" max="5" width="20" style="42" customWidth="1"/>
    <col min="6" max="16384" width="9.140625" style="4"/>
  </cols>
  <sheetData>
    <row r="1" spans="1:5">
      <c r="A1" s="84"/>
      <c r="B1" s="85" t="s">
        <v>61</v>
      </c>
      <c r="C1" s="85" t="s">
        <v>60</v>
      </c>
      <c r="D1" s="85" t="s">
        <v>59</v>
      </c>
      <c r="E1" s="85" t="s">
        <v>58</v>
      </c>
    </row>
    <row r="2" spans="1:5" ht="15.75">
      <c r="A2" s="4">
        <v>1</v>
      </c>
      <c r="B2" s="82" t="s">
        <v>96</v>
      </c>
      <c r="C2" s="82" t="s">
        <v>154</v>
      </c>
      <c r="D2" s="312" t="s">
        <v>159</v>
      </c>
      <c r="E2" s="82" t="s">
        <v>160</v>
      </c>
    </row>
    <row r="3" spans="1:5" ht="15.75">
      <c r="A3" s="4">
        <v>2</v>
      </c>
      <c r="B3" s="82" t="s">
        <v>169</v>
      </c>
      <c r="C3" s="82" t="s">
        <v>86</v>
      </c>
      <c r="D3" s="312" t="s">
        <v>161</v>
      </c>
      <c r="E3" s="82" t="s">
        <v>243</v>
      </c>
    </row>
    <row r="4" spans="1:5" ht="15.75">
      <c r="A4" s="4">
        <v>3</v>
      </c>
      <c r="B4" s="82" t="s">
        <v>95</v>
      </c>
      <c r="C4" s="82" t="s">
        <v>64</v>
      </c>
      <c r="D4" s="312" t="s">
        <v>65</v>
      </c>
      <c r="E4" s="82" t="s">
        <v>66</v>
      </c>
    </row>
    <row r="5" spans="1:5" ht="15.75">
      <c r="A5" s="4">
        <v>4</v>
      </c>
      <c r="B5" s="82" t="s">
        <v>175</v>
      </c>
      <c r="C5" s="82" t="s">
        <v>80</v>
      </c>
      <c r="D5" s="312" t="s">
        <v>81</v>
      </c>
      <c r="E5" s="82" t="s">
        <v>82</v>
      </c>
    </row>
    <row r="6" spans="1:5" ht="15.75">
      <c r="A6" s="4">
        <v>5</v>
      </c>
      <c r="B6" s="82" t="s">
        <v>176</v>
      </c>
      <c r="C6" s="82" t="s">
        <v>67</v>
      </c>
      <c r="D6" s="312" t="s">
        <v>68</v>
      </c>
      <c r="E6" s="82" t="s">
        <v>69</v>
      </c>
    </row>
    <row r="7" spans="1:5" ht="15.75">
      <c r="A7" s="4">
        <v>6</v>
      </c>
      <c r="B7" s="82" t="s">
        <v>97</v>
      </c>
      <c r="C7" s="82" t="s">
        <v>77</v>
      </c>
      <c r="D7" s="312" t="s">
        <v>78</v>
      </c>
      <c r="E7" s="82" t="s">
        <v>79</v>
      </c>
    </row>
    <row r="8" spans="1:5" ht="15.75">
      <c r="A8" s="4">
        <v>7</v>
      </c>
      <c r="B8" s="82" t="s">
        <v>163</v>
      </c>
      <c r="C8" s="82" t="s">
        <v>156</v>
      </c>
      <c r="D8" s="312" t="s">
        <v>72</v>
      </c>
      <c r="E8" s="82" t="s">
        <v>73</v>
      </c>
    </row>
    <row r="9" spans="1:5" ht="15.75">
      <c r="A9" s="4">
        <v>8</v>
      </c>
      <c r="B9" s="82" t="s">
        <v>2</v>
      </c>
      <c r="C9" s="82" t="s">
        <v>70</v>
      </c>
      <c r="D9" s="312" t="s">
        <v>140</v>
      </c>
      <c r="E9" s="82" t="s">
        <v>71</v>
      </c>
    </row>
    <row r="10" spans="1:5" ht="15.75">
      <c r="A10" s="4">
        <v>9</v>
      </c>
      <c r="B10" s="82" t="s">
        <v>155</v>
      </c>
      <c r="C10" s="82" t="s">
        <v>83</v>
      </c>
      <c r="D10" s="312" t="s">
        <v>84</v>
      </c>
      <c r="E10" s="82" t="s">
        <v>85</v>
      </c>
    </row>
    <row r="11" spans="1:5" ht="15.75">
      <c r="A11" s="4">
        <v>10</v>
      </c>
      <c r="B11" s="82" t="s">
        <v>1</v>
      </c>
      <c r="C11" s="82" t="s">
        <v>220</v>
      </c>
      <c r="D11" s="312" t="s">
        <v>224</v>
      </c>
      <c r="E11" s="82" t="s">
        <v>225</v>
      </c>
    </row>
    <row r="12" spans="1:5" ht="15.75">
      <c r="A12" s="4">
        <v>11</v>
      </c>
      <c r="B12" s="82" t="s">
        <v>142</v>
      </c>
      <c r="C12" s="82" t="s">
        <v>74</v>
      </c>
      <c r="D12" s="312" t="s">
        <v>75</v>
      </c>
      <c r="E12" s="82" t="s">
        <v>76</v>
      </c>
    </row>
    <row r="13" spans="1:5" ht="15.75">
      <c r="A13" s="4">
        <v>12</v>
      </c>
      <c r="B13" s="82" t="s">
        <v>177</v>
      </c>
      <c r="C13" s="82" t="s">
        <v>167</v>
      </c>
      <c r="D13" s="312" t="s">
        <v>227</v>
      </c>
      <c r="E13" s="82" t="s">
        <v>226</v>
      </c>
    </row>
    <row r="14" spans="1:5" ht="15.75">
      <c r="B14" s="82"/>
      <c r="C14" s="82"/>
      <c r="E14" s="82"/>
    </row>
    <row r="15" spans="1:5" ht="15.75">
      <c r="B15" s="82"/>
      <c r="C15" s="82"/>
      <c r="E15" s="82"/>
    </row>
    <row r="16" spans="1:5" ht="15.75">
      <c r="B16" s="82"/>
      <c r="C16" s="82"/>
      <c r="D16" s="82"/>
      <c r="E16" s="82"/>
    </row>
    <row r="17" spans="2:5" ht="15.75">
      <c r="B17" s="82"/>
      <c r="C17" s="82"/>
      <c r="D17" s="82"/>
      <c r="E17" s="82"/>
    </row>
    <row r="18" spans="2:5" ht="15.75">
      <c r="B18" s="82"/>
      <c r="C18" s="82"/>
      <c r="D18" s="82"/>
      <c r="E18" s="82"/>
    </row>
    <row r="19" spans="2:5">
      <c r="B19" s="83"/>
      <c r="C19" s="83"/>
      <c r="D19" s="83"/>
      <c r="E19" s="83"/>
    </row>
    <row r="20" spans="2:5">
      <c r="B20" s="83"/>
      <c r="C20" s="83"/>
      <c r="D20" s="83"/>
      <c r="E20" s="83"/>
    </row>
    <row r="21" spans="2:5">
      <c r="B21" s="83"/>
      <c r="C21" s="83"/>
      <c r="D21" s="83"/>
      <c r="E21" s="83"/>
    </row>
    <row r="22" spans="2:5">
      <c r="B22" s="83"/>
      <c r="C22" s="83"/>
      <c r="D22" s="83"/>
      <c r="E22" s="83"/>
    </row>
    <row r="23" spans="2:5">
      <c r="B23" s="83"/>
      <c r="C23" s="83"/>
      <c r="D23" s="83"/>
      <c r="E23" s="83"/>
    </row>
    <row r="24" spans="2:5">
      <c r="B24" s="83"/>
      <c r="C24" s="83"/>
      <c r="D24" s="83"/>
      <c r="E24" s="83"/>
    </row>
  </sheetData>
  <autoFilter ref="A1:E1" xr:uid="{00000000-0009-0000-0000-000020000000}">
    <sortState xmlns:xlrd2="http://schemas.microsoft.com/office/spreadsheetml/2017/richdata2" ref="A2:E13">
      <sortCondition ref="A1"/>
    </sortState>
  </autoFilter>
  <sortState xmlns:xlrd2="http://schemas.microsoft.com/office/spreadsheetml/2017/richdata2" ref="A2:E13">
    <sortCondition ref="A2:A13"/>
  </sortState>
  <hyperlinks>
    <hyperlink ref="D3" r:id="rId1" xr:uid="{B9A7579C-B8BD-44B8-B9AD-99E588C829C1}"/>
    <hyperlink ref="D2" r:id="rId2" xr:uid="{60162AA9-EE1C-4476-AAA4-402DA7F44326}"/>
    <hyperlink ref="D9" r:id="rId3" xr:uid="{2CBA787D-F5B0-47F4-8559-73D56F2F1A61}"/>
    <hyperlink ref="D10" r:id="rId4" xr:uid="{6BF873D6-5236-404E-80EA-120EB4FFD7CB}"/>
    <hyperlink ref="D5" r:id="rId5" xr:uid="{A7A27320-EB1A-47C4-93E1-3BC86589592A}"/>
    <hyperlink ref="D7" r:id="rId6" xr:uid="{E6424981-0908-4556-A671-48AC86169E63}"/>
    <hyperlink ref="D12" r:id="rId7" xr:uid="{5270A10A-F415-4AFF-9E4E-98256367AFA3}"/>
    <hyperlink ref="D8" r:id="rId8" xr:uid="{F088C92F-DA2A-4CA0-BF1E-C169A8005156}"/>
    <hyperlink ref="D6" r:id="rId9" xr:uid="{64D98C31-288E-4286-9B87-D82C54066104}"/>
    <hyperlink ref="D4" r:id="rId10" xr:uid="{E91B6C8C-A418-4798-84E4-9F244AFBC0D0}"/>
    <hyperlink ref="D11" r:id="rId11" xr:uid="{3BF489ED-9DF6-49EB-985D-4CFAB71F35DF}"/>
    <hyperlink ref="D13" r:id="rId12" xr:uid="{B5D65E01-7816-4693-B40F-662F04CFAA89}"/>
  </hyperlinks>
  <pageMargins left="0.7" right="0.7" top="0.75" bottom="0.75" header="0.3" footer="0.3"/>
  <pageSetup scale="97" orientation="portrait" horizontalDpi="4294967293" verticalDpi="4294967293" r:id="rId13"/>
  <headerFooter>
    <oddFooter>&amp;C_x000D_&amp;1#&amp;"Calibri"&amp;10&amp;K000000 DSV internal</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71"/>
  <sheetViews>
    <sheetView view="pageBreakPreview" zoomScale="60" zoomScaleNormal="80" workbookViewId="0">
      <selection activeCell="W14" sqref="W14"/>
    </sheetView>
  </sheetViews>
  <sheetFormatPr defaultColWidth="9.140625" defaultRowHeight="15"/>
  <cols>
    <col min="1" max="1" width="18.7109375" style="134" customWidth="1"/>
    <col min="2" max="2" width="5.5703125" style="135" customWidth="1"/>
    <col min="3" max="3" width="18.7109375" style="136" customWidth="1"/>
    <col min="4" max="4" width="18.7109375" style="134" customWidth="1"/>
    <col min="5" max="5" width="5.5703125" style="135" customWidth="1"/>
    <col min="6" max="6" width="18.7109375" style="136" customWidth="1"/>
    <col min="7" max="7" width="18.7109375" style="134" customWidth="1"/>
    <col min="8" max="8" width="5.5703125" style="135" customWidth="1"/>
    <col min="9" max="9" width="18.7109375" style="136" customWidth="1"/>
    <col min="10" max="10" width="18.7109375" style="134" customWidth="1"/>
    <col min="11" max="11" width="5.5703125" style="135" customWidth="1"/>
    <col min="12" max="12" width="18.7109375" style="136" customWidth="1"/>
    <col min="13" max="16384" width="9.140625" style="130"/>
  </cols>
  <sheetData>
    <row r="1" spans="1:12" ht="15.75">
      <c r="A1" s="439">
        <v>45541</v>
      </c>
      <c r="B1" s="440"/>
      <c r="C1" s="441"/>
      <c r="D1" s="439">
        <v>45548</v>
      </c>
      <c r="E1" s="440"/>
      <c r="F1" s="441"/>
      <c r="G1" s="439">
        <v>45555</v>
      </c>
      <c r="H1" s="440"/>
      <c r="I1" s="441"/>
      <c r="J1" s="439">
        <v>45562</v>
      </c>
      <c r="K1" s="440"/>
      <c r="L1" s="441"/>
    </row>
    <row r="2" spans="1:12">
      <c r="A2" s="131" t="s">
        <v>169</v>
      </c>
      <c r="B2" s="132" t="s">
        <v>0</v>
      </c>
      <c r="C2" s="133" t="s">
        <v>96</v>
      </c>
      <c r="D2" s="131" t="s">
        <v>155</v>
      </c>
      <c r="E2" s="132" t="s">
        <v>0</v>
      </c>
      <c r="F2" s="133" t="s">
        <v>169</v>
      </c>
      <c r="G2" s="131" t="s">
        <v>97</v>
      </c>
      <c r="H2" s="132" t="s">
        <v>0</v>
      </c>
      <c r="I2" s="133" t="s">
        <v>169</v>
      </c>
      <c r="J2" s="131" t="s">
        <v>169</v>
      </c>
      <c r="K2" s="132" t="s">
        <v>0</v>
      </c>
      <c r="L2" s="133" t="s">
        <v>1</v>
      </c>
    </row>
    <row r="3" spans="1:12">
      <c r="A3" s="131" t="s">
        <v>175</v>
      </c>
      <c r="B3" s="132" t="s">
        <v>0</v>
      </c>
      <c r="C3" s="133" t="s">
        <v>95</v>
      </c>
      <c r="D3" s="131" t="s">
        <v>163</v>
      </c>
      <c r="E3" s="132" t="s">
        <v>0</v>
      </c>
      <c r="F3" s="133" t="s">
        <v>142</v>
      </c>
      <c r="G3" s="131" t="s">
        <v>2</v>
      </c>
      <c r="H3" s="132" t="s">
        <v>0</v>
      </c>
      <c r="I3" s="133" t="s">
        <v>175</v>
      </c>
      <c r="J3" s="131" t="s">
        <v>228</v>
      </c>
      <c r="K3" s="132" t="s">
        <v>0</v>
      </c>
      <c r="L3" s="133" t="s">
        <v>2</v>
      </c>
    </row>
    <row r="4" spans="1:12">
      <c r="A4" s="131" t="s">
        <v>97</v>
      </c>
      <c r="B4" s="132" t="s">
        <v>0</v>
      </c>
      <c r="C4" s="133" t="s">
        <v>176</v>
      </c>
      <c r="D4" s="131" t="s">
        <v>176</v>
      </c>
      <c r="E4" s="132" t="s">
        <v>0</v>
      </c>
      <c r="F4" s="133" t="s">
        <v>228</v>
      </c>
      <c r="G4" s="131" t="s">
        <v>1</v>
      </c>
      <c r="H4" s="132" t="s">
        <v>0</v>
      </c>
      <c r="I4" s="133" t="s">
        <v>96</v>
      </c>
      <c r="J4" s="131" t="s">
        <v>142</v>
      </c>
      <c r="K4" s="132" t="s">
        <v>0</v>
      </c>
      <c r="L4" s="133" t="s">
        <v>97</v>
      </c>
    </row>
    <row r="5" spans="1:12">
      <c r="A5" s="131" t="s">
        <v>2</v>
      </c>
      <c r="B5" s="132" t="s">
        <v>0</v>
      </c>
      <c r="C5" s="133" t="s">
        <v>163</v>
      </c>
      <c r="D5" s="131" t="s">
        <v>95</v>
      </c>
      <c r="E5" s="132" t="s">
        <v>0</v>
      </c>
      <c r="F5" s="133" t="s">
        <v>1</v>
      </c>
      <c r="G5" s="131" t="s">
        <v>95</v>
      </c>
      <c r="H5" s="132" t="s">
        <v>0</v>
      </c>
      <c r="I5" s="133" t="s">
        <v>228</v>
      </c>
      <c r="J5" s="131" t="s">
        <v>175</v>
      </c>
      <c r="K5" s="132" t="s">
        <v>0</v>
      </c>
      <c r="L5" s="133" t="s">
        <v>155</v>
      </c>
    </row>
    <row r="6" spans="1:12">
      <c r="A6" s="131" t="s">
        <v>1</v>
      </c>
      <c r="B6" s="132" t="s">
        <v>0</v>
      </c>
      <c r="C6" s="133" t="s">
        <v>155</v>
      </c>
      <c r="D6" s="131" t="s">
        <v>96</v>
      </c>
      <c r="E6" s="132" t="s">
        <v>0</v>
      </c>
      <c r="F6" s="133" t="s">
        <v>2</v>
      </c>
      <c r="G6" s="131" t="s">
        <v>176</v>
      </c>
      <c r="H6" s="132" t="s">
        <v>0</v>
      </c>
      <c r="I6" s="133" t="s">
        <v>142</v>
      </c>
      <c r="J6" s="131" t="s">
        <v>96</v>
      </c>
      <c r="K6" s="132" t="s">
        <v>0</v>
      </c>
      <c r="L6" s="133" t="s">
        <v>163</v>
      </c>
    </row>
    <row r="7" spans="1:12">
      <c r="A7" s="131" t="s">
        <v>228</v>
      </c>
      <c r="B7" s="132" t="s">
        <v>0</v>
      </c>
      <c r="C7" s="133" t="s">
        <v>142</v>
      </c>
      <c r="D7" s="131" t="s">
        <v>175</v>
      </c>
      <c r="E7" s="132" t="s">
        <v>0</v>
      </c>
      <c r="F7" s="133" t="s">
        <v>97</v>
      </c>
      <c r="G7" s="131" t="s">
        <v>163</v>
      </c>
      <c r="H7" s="132" t="s">
        <v>0</v>
      </c>
      <c r="I7" s="133" t="s">
        <v>155</v>
      </c>
      <c r="J7" s="131" t="s">
        <v>176</v>
      </c>
      <c r="K7" s="132" t="s">
        <v>0</v>
      </c>
      <c r="L7" s="133" t="s">
        <v>95</v>
      </c>
    </row>
    <row r="9" spans="1:12" ht="15.75">
      <c r="A9" s="414">
        <v>45569</v>
      </c>
      <c r="B9" s="417"/>
      <c r="C9" s="418"/>
      <c r="D9" s="414">
        <v>45576</v>
      </c>
      <c r="E9" s="417"/>
      <c r="F9" s="418"/>
      <c r="G9" s="414">
        <v>45583</v>
      </c>
      <c r="H9" s="417"/>
      <c r="I9" s="418"/>
      <c r="J9" s="414">
        <v>45590</v>
      </c>
      <c r="K9" s="417"/>
      <c r="L9" s="418"/>
    </row>
    <row r="10" spans="1:12">
      <c r="A10" s="131" t="s">
        <v>95</v>
      </c>
      <c r="B10" s="132" t="s">
        <v>0</v>
      </c>
      <c r="C10" s="133" t="s">
        <v>169</v>
      </c>
      <c r="D10" s="131" t="s">
        <v>169</v>
      </c>
      <c r="E10" s="132" t="s">
        <v>0</v>
      </c>
      <c r="F10" s="133" t="s">
        <v>175</v>
      </c>
      <c r="G10" s="131" t="s">
        <v>169</v>
      </c>
      <c r="H10" s="132" t="s">
        <v>0</v>
      </c>
      <c r="I10" s="133" t="s">
        <v>163</v>
      </c>
      <c r="J10" s="131" t="s">
        <v>169</v>
      </c>
      <c r="K10" s="132" t="s">
        <v>0</v>
      </c>
      <c r="L10" s="133" t="s">
        <v>176</v>
      </c>
    </row>
    <row r="11" spans="1:12">
      <c r="A11" s="131" t="s">
        <v>96</v>
      </c>
      <c r="B11" s="132" t="s">
        <v>0</v>
      </c>
      <c r="C11" s="133" t="s">
        <v>176</v>
      </c>
      <c r="D11" s="131" t="s">
        <v>97</v>
      </c>
      <c r="E11" s="132" t="s">
        <v>0</v>
      </c>
      <c r="F11" s="133" t="s">
        <v>96</v>
      </c>
      <c r="G11" s="131" t="s">
        <v>176</v>
      </c>
      <c r="H11" s="132" t="s">
        <v>0</v>
      </c>
      <c r="I11" s="133" t="s">
        <v>155</v>
      </c>
      <c r="J11" s="131" t="s">
        <v>163</v>
      </c>
      <c r="K11" s="132" t="s">
        <v>0</v>
      </c>
      <c r="L11" s="133" t="s">
        <v>95</v>
      </c>
    </row>
    <row r="12" spans="1:12">
      <c r="A12" s="131" t="s">
        <v>163</v>
      </c>
      <c r="B12" s="132" t="s">
        <v>0</v>
      </c>
      <c r="C12" s="133" t="s">
        <v>175</v>
      </c>
      <c r="D12" s="131" t="s">
        <v>2</v>
      </c>
      <c r="E12" s="132" t="s">
        <v>0</v>
      </c>
      <c r="F12" s="133" t="s">
        <v>95</v>
      </c>
      <c r="G12" s="131" t="s">
        <v>95</v>
      </c>
      <c r="H12" s="132" t="s">
        <v>0</v>
      </c>
      <c r="I12" s="133" t="s">
        <v>142</v>
      </c>
      <c r="J12" s="131" t="s">
        <v>155</v>
      </c>
      <c r="K12" s="132" t="s">
        <v>0</v>
      </c>
      <c r="L12" s="133" t="s">
        <v>96</v>
      </c>
    </row>
    <row r="13" spans="1:12">
      <c r="A13" s="131" t="s">
        <v>155</v>
      </c>
      <c r="B13" s="132" t="s">
        <v>0</v>
      </c>
      <c r="C13" s="133" t="s">
        <v>97</v>
      </c>
      <c r="D13" s="131" t="s">
        <v>1</v>
      </c>
      <c r="E13" s="132" t="s">
        <v>0</v>
      </c>
      <c r="F13" s="133" t="s">
        <v>176</v>
      </c>
      <c r="G13" s="131" t="s">
        <v>96</v>
      </c>
      <c r="H13" s="132" t="s">
        <v>0</v>
      </c>
      <c r="I13" s="133" t="s">
        <v>228</v>
      </c>
      <c r="J13" s="131" t="s">
        <v>142</v>
      </c>
      <c r="K13" s="132" t="s">
        <v>0</v>
      </c>
      <c r="L13" s="133" t="s">
        <v>175</v>
      </c>
    </row>
    <row r="14" spans="1:12">
      <c r="A14" s="131" t="s">
        <v>142</v>
      </c>
      <c r="B14" s="132" t="s">
        <v>0</v>
      </c>
      <c r="C14" s="133" t="s">
        <v>2</v>
      </c>
      <c r="D14" s="131" t="s">
        <v>228</v>
      </c>
      <c r="E14" s="132" t="s">
        <v>0</v>
      </c>
      <c r="F14" s="133" t="s">
        <v>163</v>
      </c>
      <c r="G14" s="131" t="s">
        <v>175</v>
      </c>
      <c r="H14" s="132" t="s">
        <v>0</v>
      </c>
      <c r="I14" s="133" t="s">
        <v>1</v>
      </c>
      <c r="J14" s="131" t="s">
        <v>228</v>
      </c>
      <c r="K14" s="132" t="s">
        <v>0</v>
      </c>
      <c r="L14" s="133" t="s">
        <v>97</v>
      </c>
    </row>
    <row r="15" spans="1:12">
      <c r="A15" s="131" t="s">
        <v>1</v>
      </c>
      <c r="B15" s="132" t="s">
        <v>0</v>
      </c>
      <c r="C15" s="133" t="s">
        <v>228</v>
      </c>
      <c r="D15" s="131" t="s">
        <v>142</v>
      </c>
      <c r="E15" s="132" t="s">
        <v>0</v>
      </c>
      <c r="F15" s="133" t="s">
        <v>155</v>
      </c>
      <c r="G15" s="131" t="s">
        <v>97</v>
      </c>
      <c r="H15" s="132" t="s">
        <v>0</v>
      </c>
      <c r="I15" s="133" t="s">
        <v>2</v>
      </c>
      <c r="J15" s="131" t="s">
        <v>2</v>
      </c>
      <c r="K15" s="132" t="s">
        <v>0</v>
      </c>
      <c r="L15" s="133" t="s">
        <v>1</v>
      </c>
    </row>
    <row r="17" spans="1:12" ht="15.75">
      <c r="A17" s="414">
        <v>45597</v>
      </c>
      <c r="B17" s="415"/>
      <c r="C17" s="416"/>
      <c r="D17" s="414">
        <v>45611</v>
      </c>
      <c r="E17" s="415"/>
      <c r="F17" s="416"/>
      <c r="G17" s="414">
        <v>45618</v>
      </c>
      <c r="H17" s="415"/>
      <c r="I17" s="416"/>
      <c r="J17" s="414">
        <v>45625</v>
      </c>
      <c r="K17" s="415"/>
      <c r="L17" s="416"/>
    </row>
    <row r="18" spans="1:12">
      <c r="A18" s="131" t="s">
        <v>2</v>
      </c>
      <c r="B18" s="132" t="s">
        <v>0</v>
      </c>
      <c r="C18" s="133" t="s">
        <v>169</v>
      </c>
      <c r="D18" s="131" t="s">
        <v>142</v>
      </c>
      <c r="E18" s="132" t="s">
        <v>0</v>
      </c>
      <c r="F18" s="133" t="s">
        <v>169</v>
      </c>
      <c r="G18" s="131" t="s">
        <v>169</v>
      </c>
      <c r="H18" s="132" t="s">
        <v>0</v>
      </c>
      <c r="I18" s="133" t="s">
        <v>228</v>
      </c>
      <c r="J18" s="131" t="s">
        <v>96</v>
      </c>
      <c r="K18" s="132" t="s">
        <v>0</v>
      </c>
      <c r="L18" s="133" t="s">
        <v>169</v>
      </c>
    </row>
    <row r="19" spans="1:12">
      <c r="A19" s="131" t="s">
        <v>97</v>
      </c>
      <c r="B19" s="132" t="s">
        <v>0</v>
      </c>
      <c r="C19" s="133" t="s">
        <v>1</v>
      </c>
      <c r="D19" s="131" t="s">
        <v>228</v>
      </c>
      <c r="E19" s="132" t="s">
        <v>0</v>
      </c>
      <c r="F19" s="133" t="s">
        <v>155</v>
      </c>
      <c r="G19" s="131" t="s">
        <v>1</v>
      </c>
      <c r="H19" s="132" t="s">
        <v>0</v>
      </c>
      <c r="I19" s="133" t="s">
        <v>142</v>
      </c>
      <c r="J19" s="131" t="s">
        <v>95</v>
      </c>
      <c r="K19" s="132" t="s">
        <v>0</v>
      </c>
      <c r="L19" s="133" t="s">
        <v>175</v>
      </c>
    </row>
    <row r="20" spans="1:12">
      <c r="A20" s="131" t="s">
        <v>228</v>
      </c>
      <c r="B20" s="132" t="s">
        <v>0</v>
      </c>
      <c r="C20" s="133" t="s">
        <v>175</v>
      </c>
      <c r="D20" s="131" t="s">
        <v>1</v>
      </c>
      <c r="E20" s="132" t="s">
        <v>0</v>
      </c>
      <c r="F20" s="133" t="s">
        <v>163</v>
      </c>
      <c r="G20" s="131" t="s">
        <v>155</v>
      </c>
      <c r="H20" s="132" t="s">
        <v>0</v>
      </c>
      <c r="I20" s="133" t="s">
        <v>2</v>
      </c>
      <c r="J20" s="131" t="s">
        <v>176</v>
      </c>
      <c r="K20" s="132" t="s">
        <v>0</v>
      </c>
      <c r="L20" s="133" t="s">
        <v>97</v>
      </c>
    </row>
    <row r="21" spans="1:12">
      <c r="A21" s="131" t="s">
        <v>142</v>
      </c>
      <c r="B21" s="132" t="s">
        <v>0</v>
      </c>
      <c r="C21" s="133" t="s">
        <v>96</v>
      </c>
      <c r="D21" s="131" t="s">
        <v>176</v>
      </c>
      <c r="E21" s="132" t="s">
        <v>0</v>
      </c>
      <c r="F21" s="133" t="s">
        <v>2</v>
      </c>
      <c r="G21" s="131" t="s">
        <v>97</v>
      </c>
      <c r="H21" s="132" t="s">
        <v>0</v>
      </c>
      <c r="I21" s="133" t="s">
        <v>163</v>
      </c>
      <c r="J21" s="131" t="s">
        <v>163</v>
      </c>
      <c r="K21" s="132" t="s">
        <v>0</v>
      </c>
      <c r="L21" s="133" t="s">
        <v>2</v>
      </c>
    </row>
    <row r="22" spans="1:12">
      <c r="A22" s="131" t="s">
        <v>155</v>
      </c>
      <c r="B22" s="132" t="s">
        <v>0</v>
      </c>
      <c r="C22" s="133" t="s">
        <v>95</v>
      </c>
      <c r="D22" s="131" t="s">
        <v>95</v>
      </c>
      <c r="E22" s="132" t="s">
        <v>0</v>
      </c>
      <c r="F22" s="133" t="s">
        <v>97</v>
      </c>
      <c r="G22" s="131" t="s">
        <v>175</v>
      </c>
      <c r="H22" s="132" t="s">
        <v>0</v>
      </c>
      <c r="I22" s="133" t="s">
        <v>176</v>
      </c>
      <c r="J22" s="131" t="s">
        <v>155</v>
      </c>
      <c r="K22" s="132" t="s">
        <v>0</v>
      </c>
      <c r="L22" s="133" t="s">
        <v>1</v>
      </c>
    </row>
    <row r="23" spans="1:12">
      <c r="A23" s="131" t="s">
        <v>163</v>
      </c>
      <c r="B23" s="132" t="s">
        <v>0</v>
      </c>
      <c r="C23" s="133" t="s">
        <v>176</v>
      </c>
      <c r="D23" s="131" t="s">
        <v>175</v>
      </c>
      <c r="E23" s="132" t="s">
        <v>0</v>
      </c>
      <c r="F23" s="133" t="s">
        <v>96</v>
      </c>
      <c r="G23" s="131" t="s">
        <v>96</v>
      </c>
      <c r="H23" s="132" t="s">
        <v>0</v>
      </c>
      <c r="I23" s="133" t="s">
        <v>95</v>
      </c>
      <c r="J23" s="131" t="s">
        <v>142</v>
      </c>
      <c r="K23" s="132" t="s">
        <v>0</v>
      </c>
      <c r="L23" s="133" t="s">
        <v>228</v>
      </c>
    </row>
    <row r="25" spans="1:12" ht="15.75">
      <c r="A25" s="414">
        <v>45632</v>
      </c>
      <c r="B25" s="415"/>
      <c r="C25" s="416"/>
      <c r="D25" s="414">
        <v>45639</v>
      </c>
      <c r="E25" s="415"/>
      <c r="F25" s="416"/>
      <c r="G25" s="414">
        <v>45646</v>
      </c>
      <c r="H25" s="415"/>
      <c r="I25" s="416"/>
      <c r="J25" s="414">
        <v>45653</v>
      </c>
      <c r="K25" s="415"/>
      <c r="L25" s="416"/>
    </row>
    <row r="26" spans="1:12">
      <c r="A26" s="131" t="s">
        <v>169</v>
      </c>
      <c r="B26" s="132" t="s">
        <v>0</v>
      </c>
      <c r="C26" s="133" t="s">
        <v>155</v>
      </c>
      <c r="D26" s="131" t="s">
        <v>169</v>
      </c>
      <c r="E26" s="132" t="s">
        <v>0</v>
      </c>
      <c r="F26" s="133" t="s">
        <v>97</v>
      </c>
      <c r="G26" s="131" t="s">
        <v>1</v>
      </c>
      <c r="H26" s="132" t="s">
        <v>0</v>
      </c>
      <c r="I26" s="133" t="s">
        <v>169</v>
      </c>
      <c r="J26" s="131" t="s">
        <v>169</v>
      </c>
      <c r="K26" s="132" t="s">
        <v>0</v>
      </c>
      <c r="L26" s="133" t="s">
        <v>95</v>
      </c>
    </row>
    <row r="27" spans="1:12">
      <c r="A27" s="131" t="s">
        <v>142</v>
      </c>
      <c r="B27" s="132" t="s">
        <v>0</v>
      </c>
      <c r="C27" s="133" t="s">
        <v>163</v>
      </c>
      <c r="D27" s="131" t="s">
        <v>175</v>
      </c>
      <c r="E27" s="132" t="s">
        <v>0</v>
      </c>
      <c r="F27" s="133" t="s">
        <v>2</v>
      </c>
      <c r="G27" s="131" t="s">
        <v>2</v>
      </c>
      <c r="H27" s="132" t="s">
        <v>0</v>
      </c>
      <c r="I27" s="133" t="s">
        <v>228</v>
      </c>
      <c r="J27" s="131" t="s">
        <v>176</v>
      </c>
      <c r="K27" s="132" t="s">
        <v>0</v>
      </c>
      <c r="L27" s="133" t="s">
        <v>96</v>
      </c>
    </row>
    <row r="28" spans="1:12">
      <c r="A28" s="131" t="s">
        <v>228</v>
      </c>
      <c r="B28" s="132" t="s">
        <v>0</v>
      </c>
      <c r="C28" s="133" t="s">
        <v>176</v>
      </c>
      <c r="D28" s="131" t="s">
        <v>96</v>
      </c>
      <c r="E28" s="132" t="s">
        <v>0</v>
      </c>
      <c r="F28" s="133" t="s">
        <v>1</v>
      </c>
      <c r="G28" s="131" t="s">
        <v>97</v>
      </c>
      <c r="H28" s="132" t="s">
        <v>0</v>
      </c>
      <c r="I28" s="133" t="s">
        <v>142</v>
      </c>
      <c r="J28" s="131" t="s">
        <v>175</v>
      </c>
      <c r="K28" s="132" t="s">
        <v>0</v>
      </c>
      <c r="L28" s="133" t="s">
        <v>163</v>
      </c>
    </row>
    <row r="29" spans="1:12">
      <c r="A29" s="131" t="s">
        <v>1</v>
      </c>
      <c r="B29" s="132" t="s">
        <v>0</v>
      </c>
      <c r="C29" s="133" t="s">
        <v>95</v>
      </c>
      <c r="D29" s="131" t="s">
        <v>228</v>
      </c>
      <c r="E29" s="132" t="s">
        <v>0</v>
      </c>
      <c r="F29" s="133" t="s">
        <v>95</v>
      </c>
      <c r="G29" s="131" t="s">
        <v>155</v>
      </c>
      <c r="H29" s="132" t="s">
        <v>0</v>
      </c>
      <c r="I29" s="133" t="s">
        <v>175</v>
      </c>
      <c r="J29" s="131" t="s">
        <v>97</v>
      </c>
      <c r="K29" s="132" t="s">
        <v>0</v>
      </c>
      <c r="L29" s="133" t="s">
        <v>155</v>
      </c>
    </row>
    <row r="30" spans="1:12">
      <c r="A30" s="131" t="s">
        <v>2</v>
      </c>
      <c r="B30" s="132" t="s">
        <v>0</v>
      </c>
      <c r="C30" s="133" t="s">
        <v>96</v>
      </c>
      <c r="D30" s="131" t="s">
        <v>142</v>
      </c>
      <c r="E30" s="132" t="s">
        <v>0</v>
      </c>
      <c r="F30" s="133" t="s">
        <v>176</v>
      </c>
      <c r="G30" s="131" t="s">
        <v>163</v>
      </c>
      <c r="H30" s="132" t="s">
        <v>0</v>
      </c>
      <c r="I30" s="133" t="s">
        <v>96</v>
      </c>
      <c r="J30" s="131" t="s">
        <v>2</v>
      </c>
      <c r="K30" s="132" t="s">
        <v>0</v>
      </c>
      <c r="L30" s="133" t="s">
        <v>142</v>
      </c>
    </row>
    <row r="31" spans="1:12">
      <c r="A31" s="131" t="s">
        <v>97</v>
      </c>
      <c r="B31" s="132" t="s">
        <v>0</v>
      </c>
      <c r="C31" s="133" t="s">
        <v>175</v>
      </c>
      <c r="D31" s="131" t="s">
        <v>155</v>
      </c>
      <c r="E31" s="132" t="s">
        <v>0</v>
      </c>
      <c r="F31" s="133" t="s">
        <v>163</v>
      </c>
      <c r="G31" s="131" t="s">
        <v>95</v>
      </c>
      <c r="H31" s="132" t="s">
        <v>0</v>
      </c>
      <c r="I31" s="133" t="s">
        <v>176</v>
      </c>
      <c r="J31" s="131" t="s">
        <v>228</v>
      </c>
      <c r="K31" s="132" t="s">
        <v>0</v>
      </c>
      <c r="L31" s="133" t="s">
        <v>1</v>
      </c>
    </row>
    <row r="33" spans="1:12" ht="15.75">
      <c r="A33" s="414">
        <v>45660</v>
      </c>
      <c r="B33" s="415"/>
      <c r="C33" s="416"/>
      <c r="D33" s="414">
        <v>45667</v>
      </c>
      <c r="E33" s="415"/>
      <c r="F33" s="416"/>
      <c r="G33" s="414">
        <v>45674</v>
      </c>
      <c r="H33" s="415"/>
      <c r="I33" s="416"/>
      <c r="J33" s="414">
        <v>45681</v>
      </c>
      <c r="K33" s="415"/>
      <c r="L33" s="416"/>
    </row>
    <row r="34" spans="1:12">
      <c r="A34" s="131" t="s">
        <v>175</v>
      </c>
      <c r="B34" s="132" t="s">
        <v>0</v>
      </c>
      <c r="C34" s="133" t="s">
        <v>169</v>
      </c>
      <c r="D34" s="131" t="s">
        <v>163</v>
      </c>
      <c r="E34" s="132" t="s">
        <v>0</v>
      </c>
      <c r="F34" s="133" t="s">
        <v>169</v>
      </c>
      <c r="G34" s="131" t="s">
        <v>176</v>
      </c>
      <c r="H34" s="132" t="s">
        <v>0</v>
      </c>
      <c r="I34" s="133" t="s">
        <v>169</v>
      </c>
      <c r="J34" s="131" t="s">
        <v>169</v>
      </c>
      <c r="K34" s="132" t="s">
        <v>0</v>
      </c>
      <c r="L34" s="133" t="s">
        <v>2</v>
      </c>
    </row>
    <row r="35" spans="1:12">
      <c r="A35" s="131" t="s">
        <v>96</v>
      </c>
      <c r="B35" s="132" t="s">
        <v>0</v>
      </c>
      <c r="C35" s="133" t="s">
        <v>97</v>
      </c>
      <c r="D35" s="131" t="s">
        <v>155</v>
      </c>
      <c r="E35" s="132" t="s">
        <v>0</v>
      </c>
      <c r="F35" s="133" t="s">
        <v>176</v>
      </c>
      <c r="G35" s="131" t="s">
        <v>95</v>
      </c>
      <c r="H35" s="132" t="s">
        <v>0</v>
      </c>
      <c r="I35" s="133" t="s">
        <v>163</v>
      </c>
      <c r="J35" s="131" t="s">
        <v>1</v>
      </c>
      <c r="K35" s="132" t="s">
        <v>0</v>
      </c>
      <c r="L35" s="133" t="s">
        <v>97</v>
      </c>
    </row>
    <row r="36" spans="1:12">
      <c r="A36" s="131" t="s">
        <v>95</v>
      </c>
      <c r="B36" s="132" t="s">
        <v>0</v>
      </c>
      <c r="C36" s="133" t="s">
        <v>2</v>
      </c>
      <c r="D36" s="131" t="s">
        <v>142</v>
      </c>
      <c r="E36" s="132" t="s">
        <v>0</v>
      </c>
      <c r="F36" s="133" t="s">
        <v>95</v>
      </c>
      <c r="G36" s="131" t="s">
        <v>96</v>
      </c>
      <c r="H36" s="132" t="s">
        <v>0</v>
      </c>
      <c r="I36" s="133" t="s">
        <v>155</v>
      </c>
      <c r="J36" s="131" t="s">
        <v>175</v>
      </c>
      <c r="K36" s="132" t="s">
        <v>0</v>
      </c>
      <c r="L36" s="133" t="s">
        <v>228</v>
      </c>
    </row>
    <row r="37" spans="1:12">
      <c r="A37" s="131" t="s">
        <v>176</v>
      </c>
      <c r="B37" s="132" t="s">
        <v>0</v>
      </c>
      <c r="C37" s="133" t="s">
        <v>1</v>
      </c>
      <c r="D37" s="131" t="s">
        <v>228</v>
      </c>
      <c r="E37" s="132" t="s">
        <v>0</v>
      </c>
      <c r="F37" s="133" t="s">
        <v>96</v>
      </c>
      <c r="G37" s="131" t="s">
        <v>175</v>
      </c>
      <c r="H37" s="132" t="s">
        <v>0</v>
      </c>
      <c r="I37" s="133" t="s">
        <v>142</v>
      </c>
      <c r="J37" s="131" t="s">
        <v>96</v>
      </c>
      <c r="K37" s="132" t="s">
        <v>0</v>
      </c>
      <c r="L37" s="133" t="s">
        <v>142</v>
      </c>
    </row>
    <row r="38" spans="1:12">
      <c r="A38" s="131" t="s">
        <v>163</v>
      </c>
      <c r="B38" s="132" t="s">
        <v>0</v>
      </c>
      <c r="C38" s="133" t="s">
        <v>228</v>
      </c>
      <c r="D38" s="131" t="s">
        <v>1</v>
      </c>
      <c r="E38" s="132" t="s">
        <v>0</v>
      </c>
      <c r="F38" s="133" t="s">
        <v>175</v>
      </c>
      <c r="G38" s="131" t="s">
        <v>97</v>
      </c>
      <c r="H38" s="132" t="s">
        <v>0</v>
      </c>
      <c r="I38" s="133" t="s">
        <v>228</v>
      </c>
      <c r="J38" s="131" t="s">
        <v>95</v>
      </c>
      <c r="K38" s="132" t="s">
        <v>0</v>
      </c>
      <c r="L38" s="133" t="s">
        <v>155</v>
      </c>
    </row>
    <row r="39" spans="1:12">
      <c r="A39" s="131" t="s">
        <v>155</v>
      </c>
      <c r="B39" s="132" t="s">
        <v>0</v>
      </c>
      <c r="C39" s="133" t="s">
        <v>142</v>
      </c>
      <c r="D39" s="131" t="s">
        <v>2</v>
      </c>
      <c r="E39" s="132" t="s">
        <v>0</v>
      </c>
      <c r="F39" s="133" t="s">
        <v>97</v>
      </c>
      <c r="G39" s="131" t="s">
        <v>1</v>
      </c>
      <c r="H39" s="132" t="s">
        <v>0</v>
      </c>
      <c r="I39" s="133" t="s">
        <v>2</v>
      </c>
      <c r="J39" s="131" t="s">
        <v>176</v>
      </c>
      <c r="K39" s="132" t="s">
        <v>0</v>
      </c>
      <c r="L39" s="133" t="s">
        <v>163</v>
      </c>
    </row>
    <row r="41" spans="1:12" ht="15.75">
      <c r="A41" s="414">
        <v>45688</v>
      </c>
      <c r="B41" s="417"/>
      <c r="C41" s="418"/>
      <c r="D41" s="414">
        <v>45695</v>
      </c>
      <c r="E41" s="417"/>
      <c r="F41" s="418"/>
      <c r="G41" s="414">
        <v>45702</v>
      </c>
      <c r="H41" s="417"/>
      <c r="I41" s="418"/>
      <c r="J41" s="414">
        <v>45709</v>
      </c>
      <c r="K41" s="417"/>
      <c r="L41" s="418"/>
    </row>
    <row r="42" spans="1:12">
      <c r="A42" s="131" t="s">
        <v>169</v>
      </c>
      <c r="B42" s="132" t="s">
        <v>0</v>
      </c>
      <c r="C42" s="133" t="s">
        <v>142</v>
      </c>
      <c r="D42" s="131" t="s">
        <v>228</v>
      </c>
      <c r="E42" s="132" t="s">
        <v>0</v>
      </c>
      <c r="F42" s="133" t="s">
        <v>169</v>
      </c>
      <c r="G42" s="131" t="s">
        <v>308</v>
      </c>
      <c r="H42" s="132" t="s">
        <v>0</v>
      </c>
      <c r="I42" s="133" t="s">
        <v>314</v>
      </c>
      <c r="J42" s="131" t="s">
        <v>169</v>
      </c>
      <c r="K42" s="132" t="s">
        <v>0</v>
      </c>
      <c r="L42" s="133" t="s">
        <v>96</v>
      </c>
    </row>
    <row r="43" spans="1:12">
      <c r="A43" s="131" t="s">
        <v>155</v>
      </c>
      <c r="B43" s="132" t="s">
        <v>0</v>
      </c>
      <c r="C43" s="133" t="s">
        <v>228</v>
      </c>
      <c r="D43" s="131" t="s">
        <v>142</v>
      </c>
      <c r="E43" s="132" t="s">
        <v>0</v>
      </c>
      <c r="F43" s="133" t="s">
        <v>1</v>
      </c>
      <c r="G43" s="131" t="s">
        <v>309</v>
      </c>
      <c r="H43" s="132" t="s">
        <v>0</v>
      </c>
      <c r="I43" s="133" t="s">
        <v>315</v>
      </c>
      <c r="J43" s="131" t="s">
        <v>175</v>
      </c>
      <c r="K43" s="132" t="s">
        <v>0</v>
      </c>
      <c r="L43" s="133" t="s">
        <v>95</v>
      </c>
    </row>
    <row r="44" spans="1:12">
      <c r="A44" s="131" t="s">
        <v>163</v>
      </c>
      <c r="B44" s="132" t="s">
        <v>0</v>
      </c>
      <c r="C44" s="133" t="s">
        <v>1</v>
      </c>
      <c r="D44" s="131" t="s">
        <v>2</v>
      </c>
      <c r="E44" s="132" t="s">
        <v>0</v>
      </c>
      <c r="F44" s="133" t="s">
        <v>155</v>
      </c>
      <c r="G44" s="131" t="s">
        <v>310</v>
      </c>
      <c r="H44" s="132" t="s">
        <v>0</v>
      </c>
      <c r="I44" s="133" t="s">
        <v>316</v>
      </c>
      <c r="J44" s="131" t="s">
        <v>97</v>
      </c>
      <c r="K44" s="132" t="s">
        <v>0</v>
      </c>
      <c r="L44" s="133" t="s">
        <v>176</v>
      </c>
    </row>
    <row r="45" spans="1:12">
      <c r="A45" s="131" t="s">
        <v>2</v>
      </c>
      <c r="B45" s="132" t="s">
        <v>0</v>
      </c>
      <c r="C45" s="133" t="s">
        <v>176</v>
      </c>
      <c r="D45" s="131" t="s">
        <v>163</v>
      </c>
      <c r="E45" s="132" t="s">
        <v>0</v>
      </c>
      <c r="F45" s="133" t="s">
        <v>97</v>
      </c>
      <c r="G45" s="131" t="s">
        <v>311</v>
      </c>
      <c r="H45" s="132" t="s">
        <v>0</v>
      </c>
      <c r="I45" s="133" t="s">
        <v>317</v>
      </c>
      <c r="J45" s="131" t="s">
        <v>2</v>
      </c>
      <c r="K45" s="132" t="s">
        <v>0</v>
      </c>
      <c r="L45" s="133" t="s">
        <v>163</v>
      </c>
    </row>
    <row r="46" spans="1:12">
      <c r="A46" s="131" t="s">
        <v>97</v>
      </c>
      <c r="B46" s="132" t="s">
        <v>0</v>
      </c>
      <c r="C46" s="133" t="s">
        <v>95</v>
      </c>
      <c r="D46" s="131" t="s">
        <v>176</v>
      </c>
      <c r="E46" s="132" t="s">
        <v>0</v>
      </c>
      <c r="F46" s="133" t="s">
        <v>175</v>
      </c>
      <c r="G46" s="131" t="s">
        <v>312</v>
      </c>
      <c r="H46" s="132" t="s">
        <v>0</v>
      </c>
      <c r="I46" s="133" t="s">
        <v>318</v>
      </c>
      <c r="J46" s="131" t="s">
        <v>1</v>
      </c>
      <c r="K46" s="132" t="s">
        <v>0</v>
      </c>
      <c r="L46" s="133" t="s">
        <v>155</v>
      </c>
    </row>
    <row r="47" spans="1:12">
      <c r="A47" s="131" t="s">
        <v>96</v>
      </c>
      <c r="B47" s="132" t="s">
        <v>0</v>
      </c>
      <c r="C47" s="133" t="s">
        <v>175</v>
      </c>
      <c r="D47" s="131" t="s">
        <v>95</v>
      </c>
      <c r="E47" s="132" t="s">
        <v>0</v>
      </c>
      <c r="F47" s="133" t="s">
        <v>96</v>
      </c>
      <c r="G47" s="131" t="s">
        <v>313</v>
      </c>
      <c r="H47" s="132" t="s">
        <v>0</v>
      </c>
      <c r="I47" s="133" t="s">
        <v>319</v>
      </c>
      <c r="J47" s="131" t="s">
        <v>228</v>
      </c>
      <c r="K47" s="132" t="s">
        <v>0</v>
      </c>
      <c r="L47" s="133" t="s">
        <v>142</v>
      </c>
    </row>
    <row r="49" spans="1:12" ht="15.75">
      <c r="A49" s="414">
        <v>45716</v>
      </c>
      <c r="B49" s="417"/>
      <c r="C49" s="418"/>
      <c r="D49" s="414">
        <v>45723</v>
      </c>
      <c r="E49" s="417"/>
      <c r="F49" s="418"/>
      <c r="G49" s="414">
        <v>45730</v>
      </c>
      <c r="H49" s="417"/>
      <c r="I49" s="418"/>
      <c r="J49" s="414">
        <v>45737</v>
      </c>
      <c r="K49" s="417"/>
      <c r="L49" s="418"/>
    </row>
    <row r="50" spans="1:12">
      <c r="A50" s="131" t="s">
        <v>155</v>
      </c>
      <c r="B50" s="132" t="s">
        <v>0</v>
      </c>
      <c r="C50" s="133" t="s">
        <v>169</v>
      </c>
      <c r="D50" s="131" t="s">
        <v>97</v>
      </c>
      <c r="E50" s="132" t="s">
        <v>0</v>
      </c>
      <c r="F50" s="133" t="s">
        <v>169</v>
      </c>
      <c r="G50" s="131" t="s">
        <v>169</v>
      </c>
      <c r="H50" s="132" t="s">
        <v>0</v>
      </c>
      <c r="I50" s="133" t="s">
        <v>1</v>
      </c>
      <c r="J50" s="131" t="s">
        <v>95</v>
      </c>
      <c r="K50" s="132" t="s">
        <v>0</v>
      </c>
      <c r="L50" s="133" t="s">
        <v>169</v>
      </c>
    </row>
    <row r="51" spans="1:12">
      <c r="A51" s="131" t="s">
        <v>163</v>
      </c>
      <c r="B51" s="132" t="s">
        <v>0</v>
      </c>
      <c r="C51" s="133" t="s">
        <v>142</v>
      </c>
      <c r="D51" s="131" t="s">
        <v>2</v>
      </c>
      <c r="E51" s="132" t="s">
        <v>0</v>
      </c>
      <c r="F51" s="133" t="s">
        <v>175</v>
      </c>
      <c r="G51" s="131" t="s">
        <v>228</v>
      </c>
      <c r="H51" s="132" t="s">
        <v>0</v>
      </c>
      <c r="I51" s="133" t="s">
        <v>2</v>
      </c>
      <c r="J51" s="131" t="s">
        <v>96</v>
      </c>
      <c r="K51" s="132" t="s">
        <v>0</v>
      </c>
      <c r="L51" s="133" t="s">
        <v>176</v>
      </c>
    </row>
    <row r="52" spans="1:12">
      <c r="A52" s="131" t="s">
        <v>176</v>
      </c>
      <c r="B52" s="132" t="s">
        <v>0</v>
      </c>
      <c r="C52" s="133" t="s">
        <v>228</v>
      </c>
      <c r="D52" s="131" t="s">
        <v>1</v>
      </c>
      <c r="E52" s="132" t="s">
        <v>0</v>
      </c>
      <c r="F52" s="133" t="s">
        <v>96</v>
      </c>
      <c r="G52" s="131" t="s">
        <v>142</v>
      </c>
      <c r="H52" s="132" t="s">
        <v>0</v>
      </c>
      <c r="I52" s="133" t="s">
        <v>97</v>
      </c>
      <c r="J52" s="131" t="s">
        <v>163</v>
      </c>
      <c r="K52" s="132" t="s">
        <v>0</v>
      </c>
      <c r="L52" s="133" t="s">
        <v>175</v>
      </c>
    </row>
    <row r="53" spans="1:12">
      <c r="A53" s="131" t="s">
        <v>95</v>
      </c>
      <c r="B53" s="132" t="s">
        <v>0</v>
      </c>
      <c r="C53" s="133" t="s">
        <v>1</v>
      </c>
      <c r="D53" s="131" t="s">
        <v>95</v>
      </c>
      <c r="E53" s="132" t="s">
        <v>0</v>
      </c>
      <c r="F53" s="133" t="s">
        <v>228</v>
      </c>
      <c r="G53" s="131" t="s">
        <v>175</v>
      </c>
      <c r="H53" s="132" t="s">
        <v>0</v>
      </c>
      <c r="I53" s="133" t="s">
        <v>155</v>
      </c>
      <c r="J53" s="131" t="s">
        <v>155</v>
      </c>
      <c r="K53" s="132" t="s">
        <v>0</v>
      </c>
      <c r="L53" s="133" t="s">
        <v>97</v>
      </c>
    </row>
    <row r="54" spans="1:12">
      <c r="A54" s="131" t="s">
        <v>96</v>
      </c>
      <c r="B54" s="132" t="s">
        <v>0</v>
      </c>
      <c r="C54" s="133" t="s">
        <v>2</v>
      </c>
      <c r="D54" s="131" t="s">
        <v>176</v>
      </c>
      <c r="E54" s="132" t="s">
        <v>0</v>
      </c>
      <c r="F54" s="133" t="s">
        <v>142</v>
      </c>
      <c r="G54" s="131" t="s">
        <v>96</v>
      </c>
      <c r="H54" s="132" t="s">
        <v>0</v>
      </c>
      <c r="I54" s="133" t="s">
        <v>163</v>
      </c>
      <c r="J54" s="131" t="s">
        <v>142</v>
      </c>
      <c r="K54" s="132" t="s">
        <v>0</v>
      </c>
      <c r="L54" s="133" t="s">
        <v>2</v>
      </c>
    </row>
    <row r="55" spans="1:12">
      <c r="A55" s="131" t="s">
        <v>175</v>
      </c>
      <c r="B55" s="132" t="s">
        <v>0</v>
      </c>
      <c r="C55" s="133" t="s">
        <v>97</v>
      </c>
      <c r="D55" s="131" t="s">
        <v>163</v>
      </c>
      <c r="E55" s="132" t="s">
        <v>0</v>
      </c>
      <c r="F55" s="133" t="s">
        <v>155</v>
      </c>
      <c r="G55" s="131" t="s">
        <v>176</v>
      </c>
      <c r="H55" s="132" t="s">
        <v>0</v>
      </c>
      <c r="I55" s="133" t="s">
        <v>95</v>
      </c>
      <c r="J55" s="131" t="s">
        <v>1</v>
      </c>
      <c r="K55" s="132" t="s">
        <v>0</v>
      </c>
      <c r="L55" s="133" t="s">
        <v>228</v>
      </c>
    </row>
    <row r="57" spans="1:12" ht="15.75">
      <c r="A57" s="414">
        <v>45744</v>
      </c>
      <c r="B57" s="417"/>
      <c r="C57" s="418"/>
      <c r="D57" s="414">
        <v>45751</v>
      </c>
      <c r="E57" s="417"/>
      <c r="F57" s="418"/>
      <c r="G57" s="414">
        <v>45758</v>
      </c>
      <c r="H57" s="417"/>
      <c r="I57" s="418"/>
      <c r="J57" s="414">
        <v>45765</v>
      </c>
      <c r="K57" s="417"/>
      <c r="L57" s="418"/>
    </row>
    <row r="58" spans="1:12">
      <c r="A58" s="131" t="s">
        <v>169</v>
      </c>
      <c r="B58" s="132" t="s">
        <v>0</v>
      </c>
      <c r="C58" s="133" t="s">
        <v>175</v>
      </c>
      <c r="D58" s="131" t="s">
        <v>169</v>
      </c>
      <c r="E58" s="132" t="s">
        <v>0</v>
      </c>
      <c r="F58" s="133" t="s">
        <v>163</v>
      </c>
      <c r="G58" s="131" t="s">
        <v>169</v>
      </c>
      <c r="H58" s="132" t="s">
        <v>0</v>
      </c>
      <c r="I58" s="133" t="s">
        <v>176</v>
      </c>
      <c r="J58" s="131" t="s">
        <v>2</v>
      </c>
      <c r="K58" s="132" t="s">
        <v>0</v>
      </c>
      <c r="L58" s="133" t="s">
        <v>169</v>
      </c>
    </row>
    <row r="59" spans="1:12">
      <c r="A59" s="131" t="s">
        <v>97</v>
      </c>
      <c r="B59" s="132" t="s">
        <v>0</v>
      </c>
      <c r="C59" s="133" t="s">
        <v>96</v>
      </c>
      <c r="D59" s="131" t="s">
        <v>176</v>
      </c>
      <c r="E59" s="132" t="s">
        <v>0</v>
      </c>
      <c r="F59" s="133" t="s">
        <v>155</v>
      </c>
      <c r="G59" s="131" t="s">
        <v>163</v>
      </c>
      <c r="H59" s="132" t="s">
        <v>0</v>
      </c>
      <c r="I59" s="133" t="s">
        <v>95</v>
      </c>
      <c r="J59" s="131" t="s">
        <v>97</v>
      </c>
      <c r="K59" s="132" t="s">
        <v>0</v>
      </c>
      <c r="L59" s="133" t="s">
        <v>1</v>
      </c>
    </row>
    <row r="60" spans="1:12">
      <c r="A60" s="131" t="s">
        <v>2</v>
      </c>
      <c r="B60" s="132" t="s">
        <v>0</v>
      </c>
      <c r="C60" s="133" t="s">
        <v>95</v>
      </c>
      <c r="D60" s="131" t="s">
        <v>95</v>
      </c>
      <c r="E60" s="132" t="s">
        <v>0</v>
      </c>
      <c r="F60" s="133" t="s">
        <v>142</v>
      </c>
      <c r="G60" s="131" t="s">
        <v>155</v>
      </c>
      <c r="H60" s="132" t="s">
        <v>0</v>
      </c>
      <c r="I60" s="133" t="s">
        <v>96</v>
      </c>
      <c r="J60" s="131" t="s">
        <v>228</v>
      </c>
      <c r="K60" s="132" t="s">
        <v>0</v>
      </c>
      <c r="L60" s="133" t="s">
        <v>175</v>
      </c>
    </row>
    <row r="61" spans="1:12">
      <c r="A61" s="131" t="s">
        <v>1</v>
      </c>
      <c r="B61" s="132" t="s">
        <v>0</v>
      </c>
      <c r="C61" s="133" t="s">
        <v>176</v>
      </c>
      <c r="D61" s="131" t="s">
        <v>96</v>
      </c>
      <c r="E61" s="132" t="s">
        <v>0</v>
      </c>
      <c r="F61" s="133" t="s">
        <v>228</v>
      </c>
      <c r="G61" s="131" t="s">
        <v>142</v>
      </c>
      <c r="H61" s="132" t="s">
        <v>0</v>
      </c>
      <c r="I61" s="133" t="s">
        <v>175</v>
      </c>
      <c r="J61" s="131" t="s">
        <v>142</v>
      </c>
      <c r="K61" s="132" t="s">
        <v>0</v>
      </c>
      <c r="L61" s="133" t="s">
        <v>96</v>
      </c>
    </row>
    <row r="62" spans="1:12">
      <c r="A62" s="131" t="s">
        <v>228</v>
      </c>
      <c r="B62" s="132" t="s">
        <v>0</v>
      </c>
      <c r="C62" s="133" t="s">
        <v>163</v>
      </c>
      <c r="D62" s="131" t="s">
        <v>175</v>
      </c>
      <c r="E62" s="132" t="s">
        <v>0</v>
      </c>
      <c r="F62" s="133" t="s">
        <v>1</v>
      </c>
      <c r="G62" s="131" t="s">
        <v>228</v>
      </c>
      <c r="H62" s="132" t="s">
        <v>0</v>
      </c>
      <c r="I62" s="133" t="s">
        <v>97</v>
      </c>
      <c r="J62" s="131" t="s">
        <v>155</v>
      </c>
      <c r="K62" s="132" t="s">
        <v>0</v>
      </c>
      <c r="L62" s="133" t="s">
        <v>95</v>
      </c>
    </row>
    <row r="63" spans="1:12">
      <c r="A63" s="131" t="s">
        <v>142</v>
      </c>
      <c r="B63" s="132" t="s">
        <v>0</v>
      </c>
      <c r="C63" s="133" t="s">
        <v>155</v>
      </c>
      <c r="D63" s="131" t="s">
        <v>97</v>
      </c>
      <c r="E63" s="132" t="s">
        <v>0</v>
      </c>
      <c r="F63" s="133" t="s">
        <v>2</v>
      </c>
      <c r="G63" s="131" t="s">
        <v>2</v>
      </c>
      <c r="H63" s="132" t="s">
        <v>0</v>
      </c>
      <c r="I63" s="133" t="s">
        <v>1</v>
      </c>
      <c r="J63" s="131" t="s">
        <v>163</v>
      </c>
      <c r="K63" s="132" t="s">
        <v>0</v>
      </c>
      <c r="L63" s="133" t="s">
        <v>176</v>
      </c>
    </row>
    <row r="65" spans="1:12" ht="15.75">
      <c r="A65" s="414">
        <v>45772</v>
      </c>
      <c r="B65" s="417"/>
      <c r="C65" s="418"/>
      <c r="D65" s="414">
        <v>45779</v>
      </c>
      <c r="E65" s="417"/>
      <c r="F65" s="418"/>
      <c r="G65" s="414">
        <v>45786</v>
      </c>
      <c r="H65" s="417"/>
      <c r="I65" s="418"/>
      <c r="J65" s="414">
        <v>45794</v>
      </c>
      <c r="K65" s="417"/>
      <c r="L65" s="418"/>
    </row>
    <row r="66" spans="1:12" ht="15" customHeight="1">
      <c r="A66" s="131" t="s">
        <v>142</v>
      </c>
      <c r="B66" s="132" t="s">
        <v>0</v>
      </c>
      <c r="C66" s="133" t="s">
        <v>169</v>
      </c>
      <c r="D66" s="131" t="s">
        <v>169</v>
      </c>
      <c r="E66" s="132" t="s">
        <v>0</v>
      </c>
      <c r="F66" s="133" t="s">
        <v>228</v>
      </c>
      <c r="G66" s="131" t="s">
        <v>308</v>
      </c>
      <c r="H66" s="132" t="s">
        <v>0</v>
      </c>
      <c r="I66" s="133" t="s">
        <v>314</v>
      </c>
      <c r="J66" s="419" t="s">
        <v>307</v>
      </c>
      <c r="K66" s="420"/>
      <c r="L66" s="421"/>
    </row>
    <row r="67" spans="1:12" ht="15" customHeight="1">
      <c r="A67" s="131" t="s">
        <v>228</v>
      </c>
      <c r="B67" s="132" t="s">
        <v>0</v>
      </c>
      <c r="C67" s="133" t="s">
        <v>155</v>
      </c>
      <c r="D67" s="131" t="s">
        <v>1</v>
      </c>
      <c r="E67" s="132" t="s">
        <v>0</v>
      </c>
      <c r="F67" s="133" t="s">
        <v>142</v>
      </c>
      <c r="G67" s="131" t="s">
        <v>309</v>
      </c>
      <c r="H67" s="132" t="s">
        <v>0</v>
      </c>
      <c r="I67" s="133" t="s">
        <v>315</v>
      </c>
      <c r="J67" s="422"/>
      <c r="K67" s="420"/>
      <c r="L67" s="421"/>
    </row>
    <row r="68" spans="1:12" ht="15" customHeight="1">
      <c r="A68" s="131" t="s">
        <v>1</v>
      </c>
      <c r="B68" s="132" t="s">
        <v>0</v>
      </c>
      <c r="C68" s="133" t="s">
        <v>163</v>
      </c>
      <c r="D68" s="131" t="s">
        <v>155</v>
      </c>
      <c r="E68" s="132" t="s">
        <v>0</v>
      </c>
      <c r="F68" s="133" t="s">
        <v>2</v>
      </c>
      <c r="G68" s="131" t="s">
        <v>310</v>
      </c>
      <c r="H68" s="132" t="s">
        <v>0</v>
      </c>
      <c r="I68" s="133" t="s">
        <v>316</v>
      </c>
      <c r="J68" s="422"/>
      <c r="K68" s="420"/>
      <c r="L68" s="421"/>
    </row>
    <row r="69" spans="1:12" ht="15" customHeight="1">
      <c r="A69" s="131" t="s">
        <v>176</v>
      </c>
      <c r="B69" s="132" t="s">
        <v>0</v>
      </c>
      <c r="C69" s="133" t="s">
        <v>2</v>
      </c>
      <c r="D69" s="131" t="s">
        <v>97</v>
      </c>
      <c r="E69" s="132" t="s">
        <v>0</v>
      </c>
      <c r="F69" s="133" t="s">
        <v>163</v>
      </c>
      <c r="G69" s="131" t="s">
        <v>311</v>
      </c>
      <c r="H69" s="132" t="s">
        <v>0</v>
      </c>
      <c r="I69" s="133" t="s">
        <v>317</v>
      </c>
      <c r="J69" s="422"/>
      <c r="K69" s="420"/>
      <c r="L69" s="421"/>
    </row>
    <row r="70" spans="1:12" ht="15" customHeight="1">
      <c r="A70" s="131" t="s">
        <v>95</v>
      </c>
      <c r="B70" s="132" t="s">
        <v>0</v>
      </c>
      <c r="C70" s="133" t="s">
        <v>97</v>
      </c>
      <c r="D70" s="131" t="s">
        <v>175</v>
      </c>
      <c r="E70" s="132" t="s">
        <v>0</v>
      </c>
      <c r="F70" s="133" t="s">
        <v>176</v>
      </c>
      <c r="G70" s="131" t="s">
        <v>312</v>
      </c>
      <c r="H70" s="132" t="s">
        <v>0</v>
      </c>
      <c r="I70" s="133" t="s">
        <v>318</v>
      </c>
      <c r="J70" s="422"/>
      <c r="K70" s="420"/>
      <c r="L70" s="421"/>
    </row>
    <row r="71" spans="1:12" ht="15.75" customHeight="1">
      <c r="A71" s="131" t="s">
        <v>175</v>
      </c>
      <c r="B71" s="132" t="s">
        <v>0</v>
      </c>
      <c r="C71" s="133" t="s">
        <v>96</v>
      </c>
      <c r="D71" s="131" t="s">
        <v>96</v>
      </c>
      <c r="E71" s="132" t="s">
        <v>0</v>
      </c>
      <c r="F71" s="133" t="s">
        <v>95</v>
      </c>
      <c r="G71" s="131" t="s">
        <v>313</v>
      </c>
      <c r="H71" s="132" t="s">
        <v>0</v>
      </c>
      <c r="I71" s="133" t="s">
        <v>319</v>
      </c>
      <c r="J71" s="422"/>
      <c r="K71" s="420"/>
      <c r="L71" s="421"/>
    </row>
  </sheetData>
  <mergeCells count="37">
    <mergeCell ref="A1:C1"/>
    <mergeCell ref="D1:F1"/>
    <mergeCell ref="G1:I1"/>
    <mergeCell ref="J1:L1"/>
    <mergeCell ref="A41:C41"/>
    <mergeCell ref="D41:F41"/>
    <mergeCell ref="G41:I41"/>
    <mergeCell ref="J41:L41"/>
    <mergeCell ref="A9:C9"/>
    <mergeCell ref="D9:F9"/>
    <mergeCell ref="G9:I9"/>
    <mergeCell ref="J9:L9"/>
    <mergeCell ref="A17:C17"/>
    <mergeCell ref="D17:F17"/>
    <mergeCell ref="G17:I17"/>
    <mergeCell ref="J17:L17"/>
    <mergeCell ref="A25:C25"/>
    <mergeCell ref="D25:F25"/>
    <mergeCell ref="G25:I25"/>
    <mergeCell ref="J25:L25"/>
    <mergeCell ref="A33:C33"/>
    <mergeCell ref="D33:F33"/>
    <mergeCell ref="G33:I33"/>
    <mergeCell ref="J33:L33"/>
    <mergeCell ref="J65:L65"/>
    <mergeCell ref="J66:L71"/>
    <mergeCell ref="A49:C49"/>
    <mergeCell ref="D49:F49"/>
    <mergeCell ref="G49:I49"/>
    <mergeCell ref="J49:L49"/>
    <mergeCell ref="A57:C57"/>
    <mergeCell ref="D57:F57"/>
    <mergeCell ref="G57:I57"/>
    <mergeCell ref="J57:L57"/>
    <mergeCell ref="A65:C65"/>
    <mergeCell ref="D65:F65"/>
    <mergeCell ref="G65:I65"/>
  </mergeCells>
  <conditionalFormatting sqref="A1:L7 A9:L15 A17:L23 A25:L31 A33:L39 A41:L47 A49:L55 A57:L63 A65:L65 J66 A66:I71">
    <cfRule type="cellIs" dxfId="0" priority="1" operator="equal">
      <formula>#REF!</formula>
    </cfRule>
  </conditionalFormatting>
  <pageMargins left="0.7" right="0.7" top="0.75" bottom="0.75" header="0.3" footer="0.3"/>
  <pageSetup scale="52" orientation="portrait" horizontalDpi="4294967293" verticalDpi="4294967293" r:id="rId1"/>
  <headerFooter>
    <oddFooter>&amp;C_x000D_&amp;1#&amp;"Calibri"&amp;10&amp;K000000 DSV internal</oddFooter>
  </headerFooter>
  <rowBreaks count="1" manualBreakCount="1">
    <brk id="32" max="11" man="1"/>
  </rowBreaks>
  <colBreaks count="1" manualBreakCount="1">
    <brk id="12" max="8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S580"/>
  <sheetViews>
    <sheetView zoomScale="90" zoomScaleNormal="90" workbookViewId="0">
      <pane xSplit="1" ySplit="1" topLeftCell="B2" activePane="bottomRight" state="frozen"/>
      <selection pane="topRight" activeCell="B1" sqref="B1"/>
      <selection pane="bottomLeft" activeCell="A2" sqref="A2"/>
      <selection pane="bottomRight" activeCell="T112" sqref="T112"/>
    </sheetView>
  </sheetViews>
  <sheetFormatPr defaultColWidth="9.140625" defaultRowHeight="15"/>
  <cols>
    <col min="1" max="1" width="21.28515625" style="3" customWidth="1"/>
    <col min="2" max="36" width="4.140625" style="3" customWidth="1"/>
    <col min="37" max="37" width="0.140625" style="3" customWidth="1"/>
    <col min="38" max="38" width="1.5703125" style="3" hidden="1" customWidth="1"/>
    <col min="39" max="39" width="1.42578125" style="3" hidden="1" customWidth="1"/>
    <col min="40" max="40" width="8.28515625" style="3" customWidth="1"/>
    <col min="41" max="41" width="8.140625" style="3" customWidth="1"/>
    <col min="42" max="42" width="6.85546875" style="3" customWidth="1"/>
    <col min="43" max="43" width="5.7109375" style="2" customWidth="1"/>
    <col min="44" max="44" width="5.7109375" style="5" customWidth="1"/>
    <col min="45" max="16384" width="9.140625" style="2"/>
  </cols>
  <sheetData>
    <row r="1" spans="1:45" s="14" customFormat="1" ht="18">
      <c r="A1" s="265" t="s">
        <v>96</v>
      </c>
      <c r="B1" s="266">
        <v>1</v>
      </c>
      <c r="C1" s="266">
        <v>2</v>
      </c>
      <c r="D1" s="266">
        <v>3</v>
      </c>
      <c r="E1" s="266">
        <v>4</v>
      </c>
      <c r="F1" s="266">
        <v>5</v>
      </c>
      <c r="G1" s="266">
        <v>6</v>
      </c>
      <c r="H1" s="266">
        <v>7</v>
      </c>
      <c r="I1" s="266">
        <v>8</v>
      </c>
      <c r="J1" s="266">
        <v>9</v>
      </c>
      <c r="K1" s="266">
        <v>10</v>
      </c>
      <c r="L1" s="266">
        <v>11</v>
      </c>
      <c r="M1" s="266">
        <v>12</v>
      </c>
      <c r="N1" s="266">
        <v>13</v>
      </c>
      <c r="O1" s="266">
        <v>14</v>
      </c>
      <c r="P1" s="266">
        <v>15</v>
      </c>
      <c r="Q1" s="266">
        <v>16</v>
      </c>
      <c r="R1" s="266">
        <v>17</v>
      </c>
      <c r="S1" s="266">
        <v>18</v>
      </c>
      <c r="T1" s="266">
        <v>19</v>
      </c>
      <c r="U1" s="266">
        <v>20</v>
      </c>
      <c r="V1" s="266">
        <v>21</v>
      </c>
      <c r="W1" s="266">
        <v>22</v>
      </c>
      <c r="X1" s="266">
        <v>23</v>
      </c>
      <c r="Y1" s="266">
        <v>24</v>
      </c>
      <c r="Z1" s="266">
        <v>25</v>
      </c>
      <c r="AA1" s="266">
        <v>26</v>
      </c>
      <c r="AB1" s="266">
        <v>27</v>
      </c>
      <c r="AC1" s="266">
        <v>28</v>
      </c>
      <c r="AD1" s="266">
        <v>29</v>
      </c>
      <c r="AE1" s="266">
        <v>30</v>
      </c>
      <c r="AF1" s="266">
        <v>31</v>
      </c>
      <c r="AG1" s="266">
        <v>32</v>
      </c>
      <c r="AH1" s="266">
        <v>33</v>
      </c>
      <c r="AI1" s="266">
        <v>34</v>
      </c>
      <c r="AJ1" s="266">
        <v>35</v>
      </c>
      <c r="AK1" s="266"/>
      <c r="AL1" s="266"/>
      <c r="AM1" s="266"/>
      <c r="AN1" s="266" t="s">
        <v>38</v>
      </c>
      <c r="AO1" s="266" t="s">
        <v>39</v>
      </c>
      <c r="AP1" s="266" t="s">
        <v>40</v>
      </c>
      <c r="AQ1" s="266" t="s">
        <v>41</v>
      </c>
      <c r="AR1" s="266" t="s">
        <v>62</v>
      </c>
      <c r="AS1" s="19"/>
    </row>
    <row r="2" spans="1:45">
      <c r="A2" s="267" t="s">
        <v>265</v>
      </c>
      <c r="B2" s="267">
        <v>368</v>
      </c>
      <c r="C2" s="267">
        <v>348</v>
      </c>
      <c r="D2" s="267">
        <v>360</v>
      </c>
      <c r="E2" s="267">
        <v>363</v>
      </c>
      <c r="F2" s="267">
        <v>295</v>
      </c>
      <c r="G2" s="267">
        <v>335</v>
      </c>
      <c r="H2" s="267"/>
      <c r="I2" s="267">
        <v>362</v>
      </c>
      <c r="J2" s="267">
        <v>362</v>
      </c>
      <c r="K2" s="267">
        <v>296</v>
      </c>
      <c r="L2" s="267">
        <v>342</v>
      </c>
      <c r="M2" s="267">
        <v>333</v>
      </c>
      <c r="N2" s="267"/>
      <c r="O2" s="267">
        <v>351</v>
      </c>
      <c r="P2" s="267">
        <v>406</v>
      </c>
      <c r="Q2" s="267"/>
      <c r="R2" s="267"/>
      <c r="S2" s="267"/>
      <c r="T2" s="267"/>
      <c r="U2" s="267"/>
      <c r="V2" s="267"/>
      <c r="W2" s="267"/>
      <c r="X2" s="267"/>
      <c r="Y2" s="267"/>
      <c r="Z2" s="267"/>
      <c r="AA2" s="267"/>
      <c r="AB2" s="267"/>
      <c r="AC2" s="267"/>
      <c r="AD2" s="267"/>
      <c r="AE2" s="267"/>
      <c r="AF2" s="267"/>
      <c r="AG2" s="267"/>
      <c r="AH2" s="267"/>
      <c r="AI2" s="267"/>
      <c r="AJ2" s="267"/>
      <c r="AK2" s="267"/>
      <c r="AL2" s="267"/>
      <c r="AM2" s="267"/>
      <c r="AN2" s="268">
        <f t="shared" ref="AN2:AN7" si="0">AO2/AP2</f>
        <v>115.92307692307692</v>
      </c>
      <c r="AO2" s="267">
        <f t="shared" ref="AO2:AO7" si="1">SUM(B2:AM2)</f>
        <v>4521</v>
      </c>
      <c r="AP2" s="267">
        <f t="shared" ref="AP2:AP7" si="2">COUNT(B2:AM2)*3</f>
        <v>39</v>
      </c>
      <c r="AQ2" s="267">
        <f t="shared" ref="AQ2:AQ7" si="3">MAX(B2:AM2)</f>
        <v>406</v>
      </c>
      <c r="AR2" s="267">
        <f t="shared" ref="AR2:AR7" si="4">COUNTIF(B2:AJ2,"&gt;399")</f>
        <v>1</v>
      </c>
    </row>
    <row r="3" spans="1:45">
      <c r="A3" s="267" t="s">
        <v>264</v>
      </c>
      <c r="B3" s="267">
        <v>350</v>
      </c>
      <c r="C3" s="267">
        <v>299</v>
      </c>
      <c r="D3" s="267">
        <v>349</v>
      </c>
      <c r="E3" s="267">
        <v>358</v>
      </c>
      <c r="F3" s="267">
        <v>338</v>
      </c>
      <c r="G3" s="267">
        <v>340</v>
      </c>
      <c r="H3" s="267">
        <v>374</v>
      </c>
      <c r="I3" s="267">
        <v>326</v>
      </c>
      <c r="J3" s="267">
        <v>327</v>
      </c>
      <c r="K3" s="267"/>
      <c r="L3" s="267">
        <v>382</v>
      </c>
      <c r="M3" s="267">
        <v>350</v>
      </c>
      <c r="N3" s="267">
        <v>340</v>
      </c>
      <c r="O3" s="267">
        <v>373</v>
      </c>
      <c r="P3" s="267">
        <v>345</v>
      </c>
      <c r="Q3" s="267"/>
      <c r="R3" s="267"/>
      <c r="S3" s="267"/>
      <c r="T3" s="267"/>
      <c r="U3" s="267"/>
      <c r="V3" s="267"/>
      <c r="W3" s="267"/>
      <c r="X3" s="267"/>
      <c r="Y3" s="267"/>
      <c r="Z3" s="267"/>
      <c r="AA3" s="267"/>
      <c r="AB3" s="267"/>
      <c r="AC3" s="267"/>
      <c r="AD3" s="267"/>
      <c r="AE3" s="267"/>
      <c r="AF3" s="267"/>
      <c r="AG3" s="267"/>
      <c r="AH3" s="267"/>
      <c r="AI3" s="267"/>
      <c r="AJ3" s="267"/>
      <c r="AK3" s="267"/>
      <c r="AL3" s="267"/>
      <c r="AM3" s="267"/>
      <c r="AN3" s="268">
        <f t="shared" si="0"/>
        <v>115.5</v>
      </c>
      <c r="AO3" s="267">
        <f t="shared" si="1"/>
        <v>4851</v>
      </c>
      <c r="AP3" s="267">
        <f t="shared" si="2"/>
        <v>42</v>
      </c>
      <c r="AQ3" s="267">
        <f t="shared" si="3"/>
        <v>382</v>
      </c>
      <c r="AR3" s="267">
        <f t="shared" si="4"/>
        <v>0</v>
      </c>
    </row>
    <row r="4" spans="1:45">
      <c r="A4" s="267" t="s">
        <v>262</v>
      </c>
      <c r="B4" s="267">
        <v>380</v>
      </c>
      <c r="C4" s="267">
        <v>342</v>
      </c>
      <c r="D4" s="267">
        <v>323</v>
      </c>
      <c r="E4" s="267">
        <v>382</v>
      </c>
      <c r="F4" s="267">
        <v>313</v>
      </c>
      <c r="G4" s="267"/>
      <c r="H4" s="267">
        <v>384</v>
      </c>
      <c r="I4" s="267">
        <v>339</v>
      </c>
      <c r="J4" s="267">
        <v>317</v>
      </c>
      <c r="K4" s="267">
        <v>332</v>
      </c>
      <c r="L4" s="267">
        <v>342</v>
      </c>
      <c r="M4" s="267">
        <v>368</v>
      </c>
      <c r="N4" s="267">
        <v>316</v>
      </c>
      <c r="O4" s="267"/>
      <c r="P4" s="267">
        <v>319</v>
      </c>
      <c r="Q4" s="267"/>
      <c r="R4" s="267"/>
      <c r="S4" s="267"/>
      <c r="T4" s="267"/>
      <c r="U4" s="267"/>
      <c r="V4" s="267"/>
      <c r="W4" s="267"/>
      <c r="X4" s="267"/>
      <c r="Y4" s="267"/>
      <c r="Z4" s="267"/>
      <c r="AA4" s="267"/>
      <c r="AB4" s="267"/>
      <c r="AC4" s="267"/>
      <c r="AD4" s="267"/>
      <c r="AE4" s="267"/>
      <c r="AF4" s="267"/>
      <c r="AG4" s="267"/>
      <c r="AH4" s="267"/>
      <c r="AI4" s="267"/>
      <c r="AJ4" s="267"/>
      <c r="AK4" s="267"/>
      <c r="AL4" s="267"/>
      <c r="AM4" s="267"/>
      <c r="AN4" s="268">
        <f t="shared" si="0"/>
        <v>114.28205128205128</v>
      </c>
      <c r="AO4" s="267">
        <f t="shared" si="1"/>
        <v>4457</v>
      </c>
      <c r="AP4" s="267">
        <f t="shared" si="2"/>
        <v>39</v>
      </c>
      <c r="AQ4" s="267">
        <f t="shared" si="3"/>
        <v>384</v>
      </c>
      <c r="AR4" s="267">
        <f t="shared" si="4"/>
        <v>0</v>
      </c>
    </row>
    <row r="5" spans="1:45">
      <c r="A5" s="267" t="s">
        <v>263</v>
      </c>
      <c r="B5" s="267">
        <v>337</v>
      </c>
      <c r="C5" s="267"/>
      <c r="D5" s="267">
        <v>345</v>
      </c>
      <c r="E5" s="267"/>
      <c r="F5" s="267">
        <v>335</v>
      </c>
      <c r="G5" s="267">
        <v>309</v>
      </c>
      <c r="H5" s="267">
        <v>410</v>
      </c>
      <c r="I5" s="267">
        <v>319</v>
      </c>
      <c r="J5" s="267">
        <v>349</v>
      </c>
      <c r="K5" s="267">
        <v>343</v>
      </c>
      <c r="L5" s="267">
        <v>336</v>
      </c>
      <c r="M5" s="267">
        <v>325</v>
      </c>
      <c r="N5" s="267">
        <v>324</v>
      </c>
      <c r="O5" s="267">
        <v>349</v>
      </c>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8">
        <f t="shared" si="0"/>
        <v>113.36111111111111</v>
      </c>
      <c r="AO5" s="267">
        <f t="shared" si="1"/>
        <v>4081</v>
      </c>
      <c r="AP5" s="267">
        <f t="shared" si="2"/>
        <v>36</v>
      </c>
      <c r="AQ5" s="267">
        <f t="shared" si="3"/>
        <v>410</v>
      </c>
      <c r="AR5" s="267">
        <f t="shared" si="4"/>
        <v>1</v>
      </c>
    </row>
    <row r="6" spans="1:45">
      <c r="A6" s="267" t="s">
        <v>261</v>
      </c>
      <c r="B6" s="267"/>
      <c r="C6" s="267">
        <v>336</v>
      </c>
      <c r="D6" s="267">
        <v>348</v>
      </c>
      <c r="E6" s="267">
        <v>318</v>
      </c>
      <c r="F6" s="267">
        <v>326</v>
      </c>
      <c r="G6" s="267">
        <v>340</v>
      </c>
      <c r="H6" s="267">
        <v>336</v>
      </c>
      <c r="I6" s="267">
        <v>326</v>
      </c>
      <c r="J6" s="267">
        <v>351</v>
      </c>
      <c r="K6" s="267">
        <v>307</v>
      </c>
      <c r="L6" s="267"/>
      <c r="M6" s="267"/>
      <c r="N6" s="267">
        <v>306</v>
      </c>
      <c r="O6" s="267">
        <v>349</v>
      </c>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8">
        <f t="shared" si="0"/>
        <v>110.39393939393939</v>
      </c>
      <c r="AO6" s="267">
        <f t="shared" si="1"/>
        <v>3643</v>
      </c>
      <c r="AP6" s="267">
        <f t="shared" si="2"/>
        <v>33</v>
      </c>
      <c r="AQ6" s="267">
        <f t="shared" si="3"/>
        <v>351</v>
      </c>
      <c r="AR6" s="267">
        <f t="shared" si="4"/>
        <v>0</v>
      </c>
    </row>
    <row r="7" spans="1:45">
      <c r="A7" s="267" t="s">
        <v>154</v>
      </c>
      <c r="B7" s="267">
        <v>324</v>
      </c>
      <c r="C7" s="267">
        <v>320</v>
      </c>
      <c r="D7" s="267"/>
      <c r="E7" s="267">
        <v>305</v>
      </c>
      <c r="F7" s="267"/>
      <c r="G7" s="267">
        <v>343</v>
      </c>
      <c r="H7" s="267">
        <v>311</v>
      </c>
      <c r="I7" s="267"/>
      <c r="J7" s="267"/>
      <c r="K7" s="267">
        <v>289</v>
      </c>
      <c r="L7" s="267">
        <v>335</v>
      </c>
      <c r="M7" s="267">
        <v>295</v>
      </c>
      <c r="N7" s="267">
        <v>299</v>
      </c>
      <c r="O7" s="267">
        <v>316</v>
      </c>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8">
        <f t="shared" si="0"/>
        <v>104.56666666666666</v>
      </c>
      <c r="AO7" s="267">
        <f t="shared" si="1"/>
        <v>3137</v>
      </c>
      <c r="AP7" s="267">
        <f t="shared" si="2"/>
        <v>30</v>
      </c>
      <c r="AQ7" s="267">
        <f t="shared" si="3"/>
        <v>343</v>
      </c>
      <c r="AR7" s="267">
        <f t="shared" si="4"/>
        <v>0</v>
      </c>
    </row>
    <row r="8" spans="1:45" s="14" customForma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2"/>
      <c r="AR8" s="2"/>
    </row>
    <row r="9" spans="1:45" s="14" customFormat="1" ht="18">
      <c r="A9" s="269" t="s">
        <v>169</v>
      </c>
      <c r="B9" s="270">
        <v>1</v>
      </c>
      <c r="C9" s="270">
        <v>2</v>
      </c>
      <c r="D9" s="270">
        <v>3</v>
      </c>
      <c r="E9" s="270">
        <v>4</v>
      </c>
      <c r="F9" s="270">
        <v>5</v>
      </c>
      <c r="G9" s="270">
        <v>6</v>
      </c>
      <c r="H9" s="270">
        <v>7</v>
      </c>
      <c r="I9" s="270">
        <v>8</v>
      </c>
      <c r="J9" s="270">
        <v>9</v>
      </c>
      <c r="K9" s="270">
        <v>10</v>
      </c>
      <c r="L9" s="270">
        <v>11</v>
      </c>
      <c r="M9" s="270">
        <v>12</v>
      </c>
      <c r="N9" s="270">
        <v>13</v>
      </c>
      <c r="O9" s="270">
        <v>14</v>
      </c>
      <c r="P9" s="270">
        <v>15</v>
      </c>
      <c r="Q9" s="270">
        <v>16</v>
      </c>
      <c r="R9" s="270">
        <v>17</v>
      </c>
      <c r="S9" s="270">
        <v>18</v>
      </c>
      <c r="T9" s="270">
        <v>19</v>
      </c>
      <c r="U9" s="270">
        <v>20</v>
      </c>
      <c r="V9" s="270">
        <v>21</v>
      </c>
      <c r="W9" s="270">
        <v>22</v>
      </c>
      <c r="X9" s="270">
        <v>23</v>
      </c>
      <c r="Y9" s="270">
        <v>24</v>
      </c>
      <c r="Z9" s="270">
        <v>25</v>
      </c>
      <c r="AA9" s="270">
        <v>26</v>
      </c>
      <c r="AB9" s="270">
        <v>27</v>
      </c>
      <c r="AC9" s="270">
        <v>28</v>
      </c>
      <c r="AD9" s="270">
        <v>29</v>
      </c>
      <c r="AE9" s="270">
        <v>30</v>
      </c>
      <c r="AF9" s="270">
        <v>31</v>
      </c>
      <c r="AG9" s="270">
        <v>32</v>
      </c>
      <c r="AH9" s="270">
        <v>33</v>
      </c>
      <c r="AI9" s="270">
        <v>34</v>
      </c>
      <c r="AJ9" s="270">
        <v>35</v>
      </c>
      <c r="AK9" s="270"/>
      <c r="AL9" s="270"/>
      <c r="AM9" s="270"/>
      <c r="AN9" s="270" t="s">
        <v>38</v>
      </c>
      <c r="AO9" s="270" t="s">
        <v>39</v>
      </c>
      <c r="AP9" s="270" t="s">
        <v>40</v>
      </c>
      <c r="AQ9" s="270" t="s">
        <v>41</v>
      </c>
      <c r="AR9" s="270" t="s">
        <v>62</v>
      </c>
      <c r="AS9" s="19"/>
    </row>
    <row r="10" spans="1:45">
      <c r="A10" s="271" t="s">
        <v>86</v>
      </c>
      <c r="B10" s="271">
        <v>296</v>
      </c>
      <c r="C10" s="271">
        <v>303</v>
      </c>
      <c r="D10" s="271"/>
      <c r="E10" s="271">
        <v>372</v>
      </c>
      <c r="F10" s="271">
        <v>340</v>
      </c>
      <c r="G10" s="271">
        <v>359</v>
      </c>
      <c r="H10" s="271">
        <v>346</v>
      </c>
      <c r="I10" s="271">
        <v>369</v>
      </c>
      <c r="J10" s="271">
        <v>314</v>
      </c>
      <c r="K10" s="271">
        <v>340</v>
      </c>
      <c r="L10" s="271">
        <v>408</v>
      </c>
      <c r="M10" s="271"/>
      <c r="N10" s="271">
        <v>369</v>
      </c>
      <c r="O10" s="271">
        <v>398</v>
      </c>
      <c r="P10" s="271">
        <v>356</v>
      </c>
      <c r="Q10" s="271"/>
      <c r="R10" s="271"/>
      <c r="S10" s="271"/>
      <c r="T10" s="271"/>
      <c r="U10" s="271"/>
      <c r="V10" s="271"/>
      <c r="W10" s="271"/>
      <c r="X10" s="271"/>
      <c r="Y10" s="271"/>
      <c r="Z10" s="271"/>
      <c r="AA10" s="271"/>
      <c r="AB10" s="271"/>
      <c r="AC10" s="271"/>
      <c r="AD10" s="271"/>
      <c r="AE10" s="271"/>
      <c r="AF10" s="271"/>
      <c r="AG10" s="271"/>
      <c r="AH10" s="271"/>
      <c r="AI10" s="271"/>
      <c r="AJ10" s="271"/>
      <c r="AK10" s="271"/>
      <c r="AL10" s="271"/>
      <c r="AM10" s="271"/>
      <c r="AN10" s="272">
        <f t="shared" ref="AN10:AN15" si="5">AO10/AP10</f>
        <v>117.17948717948718</v>
      </c>
      <c r="AO10" s="271">
        <f t="shared" ref="AO10:AO15" si="6">SUM(B10:AM10)</f>
        <v>4570</v>
      </c>
      <c r="AP10" s="271">
        <f t="shared" ref="AP10:AP15" si="7">COUNT(B10:AM10)*3</f>
        <v>39</v>
      </c>
      <c r="AQ10" s="271">
        <f t="shared" ref="AQ10:AQ15" si="8">MAX(B10:AM10)</f>
        <v>408</v>
      </c>
      <c r="AR10" s="271">
        <f t="shared" ref="AR10:AR15" si="9">COUNTIF(B10:AJ10,"&gt;399")</f>
        <v>1</v>
      </c>
    </row>
    <row r="11" spans="1:45">
      <c r="A11" s="271" t="s">
        <v>280</v>
      </c>
      <c r="B11" s="271">
        <v>319</v>
      </c>
      <c r="C11" s="271">
        <v>350</v>
      </c>
      <c r="D11" s="271">
        <v>332</v>
      </c>
      <c r="E11" s="271">
        <v>375</v>
      </c>
      <c r="F11" s="271">
        <v>324</v>
      </c>
      <c r="G11" s="271">
        <v>316</v>
      </c>
      <c r="H11" s="271">
        <v>400</v>
      </c>
      <c r="I11" s="271">
        <v>349</v>
      </c>
      <c r="J11" s="271">
        <v>345</v>
      </c>
      <c r="K11" s="271">
        <v>344</v>
      </c>
      <c r="L11" s="271">
        <v>370</v>
      </c>
      <c r="M11" s="271">
        <v>330</v>
      </c>
      <c r="N11" s="271">
        <v>283</v>
      </c>
      <c r="O11" s="271">
        <v>341</v>
      </c>
      <c r="P11" s="271">
        <v>320</v>
      </c>
      <c r="Q11" s="271"/>
      <c r="R11" s="271"/>
      <c r="S11" s="271"/>
      <c r="T11" s="271"/>
      <c r="U11" s="271"/>
      <c r="V11" s="271"/>
      <c r="W11" s="271"/>
      <c r="X11" s="271"/>
      <c r="Y11" s="271"/>
      <c r="Z11" s="271"/>
      <c r="AA11" s="271"/>
      <c r="AB11" s="271"/>
      <c r="AC11" s="271"/>
      <c r="AD11" s="271"/>
      <c r="AE11" s="271"/>
      <c r="AF11" s="271"/>
      <c r="AG11" s="271"/>
      <c r="AH11" s="271"/>
      <c r="AI11" s="271"/>
      <c r="AJ11" s="271"/>
      <c r="AK11" s="271"/>
      <c r="AL11" s="271"/>
      <c r="AM11" s="271"/>
      <c r="AN11" s="272">
        <f t="shared" si="5"/>
        <v>113.28888888888889</v>
      </c>
      <c r="AO11" s="271">
        <f t="shared" si="6"/>
        <v>5098</v>
      </c>
      <c r="AP11" s="271">
        <f t="shared" si="7"/>
        <v>45</v>
      </c>
      <c r="AQ11" s="271">
        <f t="shared" si="8"/>
        <v>400</v>
      </c>
      <c r="AR11" s="271">
        <f t="shared" si="9"/>
        <v>1</v>
      </c>
    </row>
    <row r="12" spans="1:45">
      <c r="A12" s="271" t="s">
        <v>276</v>
      </c>
      <c r="B12" s="271">
        <v>284</v>
      </c>
      <c r="C12" s="271"/>
      <c r="D12" s="271">
        <v>373</v>
      </c>
      <c r="E12" s="271">
        <v>337</v>
      </c>
      <c r="F12" s="271">
        <v>340</v>
      </c>
      <c r="G12" s="271">
        <v>312</v>
      </c>
      <c r="H12" s="271">
        <v>323</v>
      </c>
      <c r="I12" s="271">
        <v>344</v>
      </c>
      <c r="J12" s="271">
        <v>301</v>
      </c>
      <c r="K12" s="271">
        <v>325</v>
      </c>
      <c r="L12" s="271">
        <v>390</v>
      </c>
      <c r="M12" s="271">
        <v>317</v>
      </c>
      <c r="N12" s="271">
        <v>337</v>
      </c>
      <c r="O12" s="271">
        <v>336</v>
      </c>
      <c r="P12" s="271">
        <v>327</v>
      </c>
      <c r="Q12" s="271"/>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2">
        <f t="shared" si="5"/>
        <v>110.61904761904762</v>
      </c>
      <c r="AO12" s="271">
        <f t="shared" si="6"/>
        <v>4646</v>
      </c>
      <c r="AP12" s="271">
        <f t="shared" si="7"/>
        <v>42</v>
      </c>
      <c r="AQ12" s="271">
        <f t="shared" si="8"/>
        <v>390</v>
      </c>
      <c r="AR12" s="271">
        <f t="shared" si="9"/>
        <v>0</v>
      </c>
    </row>
    <row r="13" spans="1:45">
      <c r="A13" s="271" t="s">
        <v>279</v>
      </c>
      <c r="B13" s="271">
        <v>329</v>
      </c>
      <c r="C13" s="271">
        <v>305</v>
      </c>
      <c r="D13" s="271">
        <v>331</v>
      </c>
      <c r="E13" s="271">
        <v>308</v>
      </c>
      <c r="F13" s="271">
        <v>369</v>
      </c>
      <c r="G13" s="271">
        <v>305</v>
      </c>
      <c r="H13" s="271">
        <v>329</v>
      </c>
      <c r="I13" s="271">
        <v>326</v>
      </c>
      <c r="J13" s="271">
        <v>331</v>
      </c>
      <c r="K13" s="271">
        <v>327</v>
      </c>
      <c r="L13" s="271">
        <v>380</v>
      </c>
      <c r="M13" s="271">
        <v>306</v>
      </c>
      <c r="N13" s="271">
        <v>302</v>
      </c>
      <c r="O13" s="271">
        <v>339</v>
      </c>
      <c r="P13" s="271">
        <v>345</v>
      </c>
      <c r="Q13" s="271"/>
      <c r="R13" s="271"/>
      <c r="S13" s="271"/>
      <c r="T13" s="271"/>
      <c r="U13" s="271"/>
      <c r="V13" s="271"/>
      <c r="W13" s="271"/>
      <c r="X13" s="271"/>
      <c r="Y13" s="271"/>
      <c r="Z13" s="271"/>
      <c r="AA13" s="271"/>
      <c r="AB13" s="271"/>
      <c r="AC13" s="271"/>
      <c r="AD13" s="271"/>
      <c r="AE13" s="271"/>
      <c r="AF13" s="271"/>
      <c r="AG13" s="271"/>
      <c r="AH13" s="271"/>
      <c r="AI13" s="271"/>
      <c r="AJ13" s="271"/>
      <c r="AK13" s="271"/>
      <c r="AL13" s="271"/>
      <c r="AM13" s="271"/>
      <c r="AN13" s="272">
        <f t="shared" si="5"/>
        <v>109.6</v>
      </c>
      <c r="AO13" s="271">
        <f t="shared" si="6"/>
        <v>4932</v>
      </c>
      <c r="AP13" s="271">
        <f t="shared" si="7"/>
        <v>45</v>
      </c>
      <c r="AQ13" s="271">
        <f t="shared" si="8"/>
        <v>380</v>
      </c>
      <c r="AR13" s="271">
        <f t="shared" si="9"/>
        <v>0</v>
      </c>
    </row>
    <row r="14" spans="1:45">
      <c r="A14" s="271" t="s">
        <v>278</v>
      </c>
      <c r="B14" s="271">
        <v>369</v>
      </c>
      <c r="C14" s="271">
        <v>306</v>
      </c>
      <c r="D14" s="271">
        <v>302</v>
      </c>
      <c r="E14" s="271">
        <v>279</v>
      </c>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2">
        <f t="shared" si="5"/>
        <v>104.66666666666667</v>
      </c>
      <c r="AO14" s="271">
        <f t="shared" si="6"/>
        <v>1256</v>
      </c>
      <c r="AP14" s="271">
        <f t="shared" si="7"/>
        <v>12</v>
      </c>
      <c r="AQ14" s="271">
        <f t="shared" si="8"/>
        <v>369</v>
      </c>
      <c r="AR14" s="271">
        <f t="shared" si="9"/>
        <v>0</v>
      </c>
    </row>
    <row r="15" spans="1:45">
      <c r="A15" s="271" t="s">
        <v>277</v>
      </c>
      <c r="B15" s="271"/>
      <c r="C15" s="271">
        <v>279</v>
      </c>
      <c r="D15" s="271">
        <v>297</v>
      </c>
      <c r="E15" s="271"/>
      <c r="F15" s="271">
        <v>307</v>
      </c>
      <c r="G15" s="271">
        <v>361</v>
      </c>
      <c r="H15" s="271">
        <v>308</v>
      </c>
      <c r="I15" s="271">
        <v>293</v>
      </c>
      <c r="J15" s="271">
        <v>324</v>
      </c>
      <c r="K15" s="271">
        <v>322</v>
      </c>
      <c r="L15" s="271">
        <v>320</v>
      </c>
      <c r="M15" s="271">
        <v>350</v>
      </c>
      <c r="N15" s="271">
        <v>295</v>
      </c>
      <c r="O15" s="271">
        <v>267</v>
      </c>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2">
        <f t="shared" si="5"/>
        <v>103.41666666666667</v>
      </c>
      <c r="AO15" s="271">
        <f t="shared" si="6"/>
        <v>3723</v>
      </c>
      <c r="AP15" s="271">
        <f t="shared" si="7"/>
        <v>36</v>
      </c>
      <c r="AQ15" s="271">
        <f t="shared" si="8"/>
        <v>361</v>
      </c>
      <c r="AR15" s="271">
        <f t="shared" si="9"/>
        <v>0</v>
      </c>
    </row>
    <row r="16" spans="1:45" s="14" customFormat="1">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2"/>
      <c r="AR16" s="2"/>
    </row>
    <row r="17" spans="1:45" s="14" customFormat="1" ht="18">
      <c r="A17" s="313" t="s">
        <v>95</v>
      </c>
      <c r="B17" s="314">
        <v>1</v>
      </c>
      <c r="C17" s="314">
        <v>2</v>
      </c>
      <c r="D17" s="314">
        <v>3</v>
      </c>
      <c r="E17" s="314">
        <v>4</v>
      </c>
      <c r="F17" s="314">
        <v>5</v>
      </c>
      <c r="G17" s="314">
        <v>6</v>
      </c>
      <c r="H17" s="314">
        <v>7</v>
      </c>
      <c r="I17" s="314">
        <v>8</v>
      </c>
      <c r="J17" s="314">
        <v>9</v>
      </c>
      <c r="K17" s="314">
        <v>10</v>
      </c>
      <c r="L17" s="314">
        <v>11</v>
      </c>
      <c r="M17" s="314">
        <v>12</v>
      </c>
      <c r="N17" s="314">
        <v>13</v>
      </c>
      <c r="O17" s="314">
        <v>14</v>
      </c>
      <c r="P17" s="314">
        <v>15</v>
      </c>
      <c r="Q17" s="314">
        <v>16</v>
      </c>
      <c r="R17" s="314">
        <v>17</v>
      </c>
      <c r="S17" s="314">
        <v>18</v>
      </c>
      <c r="T17" s="314">
        <v>19</v>
      </c>
      <c r="U17" s="314">
        <v>20</v>
      </c>
      <c r="V17" s="314">
        <v>21</v>
      </c>
      <c r="W17" s="314">
        <v>22</v>
      </c>
      <c r="X17" s="314">
        <v>23</v>
      </c>
      <c r="Y17" s="314">
        <v>24</v>
      </c>
      <c r="Z17" s="314">
        <v>25</v>
      </c>
      <c r="AA17" s="314">
        <v>26</v>
      </c>
      <c r="AB17" s="314">
        <v>27</v>
      </c>
      <c r="AC17" s="314">
        <v>28</v>
      </c>
      <c r="AD17" s="314">
        <v>29</v>
      </c>
      <c r="AE17" s="314">
        <v>30</v>
      </c>
      <c r="AF17" s="314">
        <v>31</v>
      </c>
      <c r="AG17" s="314">
        <v>32</v>
      </c>
      <c r="AH17" s="314">
        <v>33</v>
      </c>
      <c r="AI17" s="314">
        <v>34</v>
      </c>
      <c r="AJ17" s="314">
        <v>35</v>
      </c>
      <c r="AK17" s="314"/>
      <c r="AL17" s="314"/>
      <c r="AM17" s="314"/>
      <c r="AN17" s="314" t="s">
        <v>38</v>
      </c>
      <c r="AO17" s="314" t="s">
        <v>39</v>
      </c>
      <c r="AP17" s="314" t="s">
        <v>40</v>
      </c>
      <c r="AQ17" s="314" t="s">
        <v>41</v>
      </c>
      <c r="AR17" s="314" t="s">
        <v>62</v>
      </c>
      <c r="AS17" s="19"/>
    </row>
    <row r="18" spans="1:45">
      <c r="A18" s="315" t="s">
        <v>229</v>
      </c>
      <c r="B18" s="315">
        <v>331</v>
      </c>
      <c r="C18" s="315">
        <v>311</v>
      </c>
      <c r="D18" s="315">
        <v>420</v>
      </c>
      <c r="E18" s="315">
        <v>409</v>
      </c>
      <c r="F18" s="315">
        <v>329</v>
      </c>
      <c r="G18" s="315">
        <v>402</v>
      </c>
      <c r="H18" s="315">
        <v>394</v>
      </c>
      <c r="I18" s="315">
        <v>342</v>
      </c>
      <c r="J18" s="315">
        <v>352</v>
      </c>
      <c r="K18" s="315">
        <v>385</v>
      </c>
      <c r="L18" s="315">
        <v>360</v>
      </c>
      <c r="M18" s="315">
        <v>336</v>
      </c>
      <c r="N18" s="315">
        <v>388</v>
      </c>
      <c r="O18" s="315">
        <v>346</v>
      </c>
      <c r="P18" s="315">
        <v>347</v>
      </c>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15"/>
      <c r="AN18" s="316">
        <f t="shared" ref="AN18:AN23" si="10">AO18/AP18</f>
        <v>121.15555555555555</v>
      </c>
      <c r="AO18" s="315">
        <f t="shared" ref="AO18:AO23" si="11">SUM(B18:AM18)</f>
        <v>5452</v>
      </c>
      <c r="AP18" s="315">
        <f t="shared" ref="AP18:AP23" si="12">COUNT(B18:AM18)*3</f>
        <v>45</v>
      </c>
      <c r="AQ18" s="315">
        <f t="shared" ref="AQ18:AQ23" si="13">MAX(B18:AM18)</f>
        <v>420</v>
      </c>
      <c r="AR18" s="315">
        <f t="shared" ref="AR18:AR23" si="14">COUNTIF(B18:AJ18,"&gt;399")</f>
        <v>3</v>
      </c>
    </row>
    <row r="19" spans="1:45">
      <c r="A19" s="315" t="s">
        <v>64</v>
      </c>
      <c r="B19" s="315">
        <v>331</v>
      </c>
      <c r="C19" s="315">
        <v>374</v>
      </c>
      <c r="D19" s="315">
        <v>352</v>
      </c>
      <c r="E19" s="315">
        <v>349</v>
      </c>
      <c r="F19" s="315">
        <v>303</v>
      </c>
      <c r="G19" s="315">
        <v>379</v>
      </c>
      <c r="H19" s="315">
        <v>321</v>
      </c>
      <c r="I19" s="315"/>
      <c r="J19" s="315">
        <v>356</v>
      </c>
      <c r="K19" s="315">
        <v>318</v>
      </c>
      <c r="L19" s="315">
        <v>370</v>
      </c>
      <c r="M19" s="315">
        <v>346</v>
      </c>
      <c r="N19" s="315">
        <v>371</v>
      </c>
      <c r="O19" s="315">
        <v>376</v>
      </c>
      <c r="P19" s="315">
        <v>339</v>
      </c>
      <c r="Q19" s="315"/>
      <c r="R19" s="315"/>
      <c r="S19" s="315"/>
      <c r="T19" s="315"/>
      <c r="U19" s="315"/>
      <c r="V19" s="315"/>
      <c r="W19" s="315"/>
      <c r="X19" s="315"/>
      <c r="Y19" s="315"/>
      <c r="Z19" s="315"/>
      <c r="AA19" s="315"/>
      <c r="AB19" s="315"/>
      <c r="AC19" s="315"/>
      <c r="AD19" s="315"/>
      <c r="AE19" s="315"/>
      <c r="AF19" s="315"/>
      <c r="AG19" s="315"/>
      <c r="AH19" s="315"/>
      <c r="AI19" s="315"/>
      <c r="AJ19" s="315"/>
      <c r="AK19" s="315"/>
      <c r="AL19" s="315"/>
      <c r="AM19" s="315"/>
      <c r="AN19" s="316">
        <f t="shared" si="10"/>
        <v>116.30952380952381</v>
      </c>
      <c r="AO19" s="315">
        <f t="shared" si="11"/>
        <v>4885</v>
      </c>
      <c r="AP19" s="315">
        <f t="shared" si="12"/>
        <v>42</v>
      </c>
      <c r="AQ19" s="315">
        <f t="shared" si="13"/>
        <v>379</v>
      </c>
      <c r="AR19" s="315">
        <f t="shared" si="14"/>
        <v>0</v>
      </c>
    </row>
    <row r="20" spans="1:45">
      <c r="A20" s="315" t="s">
        <v>157</v>
      </c>
      <c r="B20" s="315">
        <v>341</v>
      </c>
      <c r="C20" s="315">
        <v>328</v>
      </c>
      <c r="D20" s="315"/>
      <c r="E20" s="315">
        <v>334</v>
      </c>
      <c r="F20" s="315">
        <v>341</v>
      </c>
      <c r="G20" s="315">
        <v>376</v>
      </c>
      <c r="H20" s="315">
        <v>324</v>
      </c>
      <c r="I20" s="315">
        <v>361</v>
      </c>
      <c r="J20" s="315">
        <v>331</v>
      </c>
      <c r="K20" s="315"/>
      <c r="L20" s="315">
        <v>359</v>
      </c>
      <c r="M20" s="315">
        <v>341</v>
      </c>
      <c r="N20" s="315">
        <v>360</v>
      </c>
      <c r="O20" s="315">
        <v>363</v>
      </c>
      <c r="P20" s="315">
        <v>367</v>
      </c>
      <c r="Q20" s="315"/>
      <c r="R20" s="315"/>
      <c r="S20" s="315"/>
      <c r="T20" s="315"/>
      <c r="U20" s="315"/>
      <c r="V20" s="315"/>
      <c r="W20" s="315"/>
      <c r="X20" s="315"/>
      <c r="Y20" s="315"/>
      <c r="Z20" s="315"/>
      <c r="AA20" s="315"/>
      <c r="AB20" s="315"/>
      <c r="AC20" s="315"/>
      <c r="AD20" s="315"/>
      <c r="AE20" s="315"/>
      <c r="AF20" s="315"/>
      <c r="AG20" s="315"/>
      <c r="AH20" s="315"/>
      <c r="AI20" s="315"/>
      <c r="AJ20" s="315"/>
      <c r="AK20" s="315"/>
      <c r="AL20" s="315"/>
      <c r="AM20" s="315"/>
      <c r="AN20" s="316">
        <f t="shared" si="10"/>
        <v>116.05128205128206</v>
      </c>
      <c r="AO20" s="315">
        <f t="shared" si="11"/>
        <v>4526</v>
      </c>
      <c r="AP20" s="315">
        <f t="shared" si="12"/>
        <v>39</v>
      </c>
      <c r="AQ20" s="315">
        <f t="shared" si="13"/>
        <v>376</v>
      </c>
      <c r="AR20" s="315">
        <f t="shared" si="14"/>
        <v>0</v>
      </c>
    </row>
    <row r="21" spans="1:45">
      <c r="A21" s="315" t="s">
        <v>168</v>
      </c>
      <c r="B21" s="315"/>
      <c r="C21" s="315">
        <v>349</v>
      </c>
      <c r="D21" s="315">
        <v>361</v>
      </c>
      <c r="E21" s="315">
        <v>342</v>
      </c>
      <c r="F21" s="315">
        <v>313</v>
      </c>
      <c r="G21" s="315"/>
      <c r="H21" s="315">
        <v>383</v>
      </c>
      <c r="I21" s="315"/>
      <c r="J21" s="315">
        <v>346</v>
      </c>
      <c r="K21" s="315">
        <v>344</v>
      </c>
      <c r="L21" s="315">
        <v>356</v>
      </c>
      <c r="M21" s="315">
        <v>332</v>
      </c>
      <c r="N21" s="315"/>
      <c r="O21" s="315">
        <v>310</v>
      </c>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6">
        <f t="shared" si="10"/>
        <v>114.53333333333333</v>
      </c>
      <c r="AO21" s="315">
        <f t="shared" si="11"/>
        <v>3436</v>
      </c>
      <c r="AP21" s="315">
        <f t="shared" si="12"/>
        <v>30</v>
      </c>
      <c r="AQ21" s="315">
        <f t="shared" si="13"/>
        <v>383</v>
      </c>
      <c r="AR21" s="315">
        <f t="shared" si="14"/>
        <v>0</v>
      </c>
    </row>
    <row r="22" spans="1:45">
      <c r="A22" s="315" t="s">
        <v>158</v>
      </c>
      <c r="B22" s="315">
        <v>352</v>
      </c>
      <c r="C22" s="315">
        <v>348</v>
      </c>
      <c r="D22" s="315">
        <v>332</v>
      </c>
      <c r="E22" s="315">
        <v>385</v>
      </c>
      <c r="F22" s="315">
        <v>352</v>
      </c>
      <c r="G22" s="315">
        <v>322</v>
      </c>
      <c r="H22" s="315"/>
      <c r="I22" s="315">
        <v>319</v>
      </c>
      <c r="J22" s="315">
        <v>390</v>
      </c>
      <c r="K22" s="315">
        <v>301</v>
      </c>
      <c r="L22" s="315"/>
      <c r="M22" s="315">
        <v>327</v>
      </c>
      <c r="N22" s="315">
        <v>308</v>
      </c>
      <c r="O22" s="315"/>
      <c r="P22" s="315"/>
      <c r="Q22" s="315"/>
      <c r="R22" s="315"/>
      <c r="S22" s="315"/>
      <c r="T22" s="315"/>
      <c r="U22" s="315"/>
      <c r="V22" s="315"/>
      <c r="W22" s="315"/>
      <c r="X22" s="315"/>
      <c r="Y22" s="315"/>
      <c r="Z22" s="315"/>
      <c r="AA22" s="315"/>
      <c r="AB22" s="315"/>
      <c r="AC22" s="315"/>
      <c r="AD22" s="315"/>
      <c r="AE22" s="315"/>
      <c r="AF22" s="315"/>
      <c r="AG22" s="315"/>
      <c r="AH22" s="315"/>
      <c r="AI22" s="315"/>
      <c r="AJ22" s="315"/>
      <c r="AK22" s="315"/>
      <c r="AL22" s="315"/>
      <c r="AM22" s="315"/>
      <c r="AN22" s="316">
        <f t="shared" si="10"/>
        <v>113.21212121212122</v>
      </c>
      <c r="AO22" s="315">
        <f t="shared" si="11"/>
        <v>3736</v>
      </c>
      <c r="AP22" s="315">
        <f t="shared" si="12"/>
        <v>33</v>
      </c>
      <c r="AQ22" s="315">
        <f t="shared" si="13"/>
        <v>390</v>
      </c>
      <c r="AR22" s="315">
        <f t="shared" si="14"/>
        <v>0</v>
      </c>
    </row>
    <row r="23" spans="1:45">
      <c r="A23" s="315" t="s">
        <v>170</v>
      </c>
      <c r="B23" s="315">
        <v>314</v>
      </c>
      <c r="C23" s="315"/>
      <c r="D23" s="315">
        <v>324</v>
      </c>
      <c r="E23" s="315"/>
      <c r="F23" s="315"/>
      <c r="G23" s="315">
        <v>335</v>
      </c>
      <c r="H23" s="315">
        <v>342</v>
      </c>
      <c r="I23" s="315">
        <v>330</v>
      </c>
      <c r="J23" s="315"/>
      <c r="K23" s="315">
        <v>307</v>
      </c>
      <c r="L23" s="315">
        <v>322</v>
      </c>
      <c r="M23" s="315"/>
      <c r="N23" s="315">
        <v>345</v>
      </c>
      <c r="O23" s="315">
        <v>303</v>
      </c>
      <c r="P23" s="315">
        <v>311</v>
      </c>
      <c r="Q23" s="315"/>
      <c r="R23" s="315"/>
      <c r="S23" s="315"/>
      <c r="T23" s="315"/>
      <c r="U23" s="315"/>
      <c r="V23" s="315"/>
      <c r="W23" s="315"/>
      <c r="X23" s="315"/>
      <c r="Y23" s="315"/>
      <c r="Z23" s="315"/>
      <c r="AA23" s="315"/>
      <c r="AB23" s="315"/>
      <c r="AC23" s="315"/>
      <c r="AD23" s="315"/>
      <c r="AE23" s="315"/>
      <c r="AF23" s="315"/>
      <c r="AG23" s="315"/>
      <c r="AH23" s="315"/>
      <c r="AI23" s="315"/>
      <c r="AJ23" s="315"/>
      <c r="AK23" s="315"/>
      <c r="AL23" s="315"/>
      <c r="AM23" s="315"/>
      <c r="AN23" s="316">
        <f t="shared" si="10"/>
        <v>107.76666666666667</v>
      </c>
      <c r="AO23" s="315">
        <f t="shared" si="11"/>
        <v>3233</v>
      </c>
      <c r="AP23" s="315">
        <f t="shared" si="12"/>
        <v>30</v>
      </c>
      <c r="AQ23" s="315">
        <f t="shared" si="13"/>
        <v>345</v>
      </c>
      <c r="AR23" s="315">
        <f t="shared" si="14"/>
        <v>0</v>
      </c>
    </row>
    <row r="24" spans="1:45" s="14" customFormat="1">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2"/>
      <c r="AR24" s="2"/>
    </row>
    <row r="25" spans="1:45" s="14" customFormat="1" ht="18">
      <c r="A25" s="277" t="s">
        <v>175</v>
      </c>
      <c r="B25" s="278">
        <v>1</v>
      </c>
      <c r="C25" s="278">
        <v>2</v>
      </c>
      <c r="D25" s="278">
        <v>3</v>
      </c>
      <c r="E25" s="278">
        <v>4</v>
      </c>
      <c r="F25" s="278">
        <v>5</v>
      </c>
      <c r="G25" s="278">
        <v>6</v>
      </c>
      <c r="H25" s="278">
        <v>7</v>
      </c>
      <c r="I25" s="278">
        <v>8</v>
      </c>
      <c r="J25" s="278">
        <v>9</v>
      </c>
      <c r="K25" s="278">
        <v>10</v>
      </c>
      <c r="L25" s="278">
        <v>11</v>
      </c>
      <c r="M25" s="278">
        <v>12</v>
      </c>
      <c r="N25" s="278">
        <v>13</v>
      </c>
      <c r="O25" s="278">
        <v>14</v>
      </c>
      <c r="P25" s="278">
        <v>15</v>
      </c>
      <c r="Q25" s="278">
        <v>16</v>
      </c>
      <c r="R25" s="278">
        <v>17</v>
      </c>
      <c r="S25" s="278">
        <v>18</v>
      </c>
      <c r="T25" s="278">
        <v>19</v>
      </c>
      <c r="U25" s="278">
        <v>20</v>
      </c>
      <c r="V25" s="278">
        <v>21</v>
      </c>
      <c r="W25" s="278">
        <v>22</v>
      </c>
      <c r="X25" s="278">
        <v>23</v>
      </c>
      <c r="Y25" s="278">
        <v>24</v>
      </c>
      <c r="Z25" s="278">
        <v>25</v>
      </c>
      <c r="AA25" s="278">
        <v>26</v>
      </c>
      <c r="AB25" s="278">
        <v>27</v>
      </c>
      <c r="AC25" s="278">
        <v>28</v>
      </c>
      <c r="AD25" s="278">
        <v>29</v>
      </c>
      <c r="AE25" s="278">
        <v>30</v>
      </c>
      <c r="AF25" s="278">
        <v>31</v>
      </c>
      <c r="AG25" s="278">
        <v>32</v>
      </c>
      <c r="AH25" s="278">
        <v>33</v>
      </c>
      <c r="AI25" s="278">
        <v>34</v>
      </c>
      <c r="AJ25" s="278">
        <v>35</v>
      </c>
      <c r="AK25" s="278"/>
      <c r="AL25" s="278"/>
      <c r="AM25" s="278"/>
      <c r="AN25" s="278" t="s">
        <v>38</v>
      </c>
      <c r="AO25" s="278" t="s">
        <v>39</v>
      </c>
      <c r="AP25" s="278" t="s">
        <v>40</v>
      </c>
      <c r="AQ25" s="278" t="s">
        <v>41</v>
      </c>
      <c r="AR25" s="278" t="s">
        <v>62</v>
      </c>
      <c r="AS25" s="19"/>
    </row>
    <row r="26" spans="1:45">
      <c r="A26" s="279" t="s">
        <v>221</v>
      </c>
      <c r="B26" s="279">
        <v>373</v>
      </c>
      <c r="C26" s="279">
        <v>412</v>
      </c>
      <c r="D26" s="279">
        <v>356</v>
      </c>
      <c r="E26" s="279">
        <v>358</v>
      </c>
      <c r="F26" s="279"/>
      <c r="G26" s="279"/>
      <c r="H26" s="279">
        <v>372</v>
      </c>
      <c r="I26" s="279">
        <v>351</v>
      </c>
      <c r="J26" s="279">
        <v>344</v>
      </c>
      <c r="K26" s="279"/>
      <c r="L26" s="279">
        <v>336</v>
      </c>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80">
        <f>AO26/AP26</f>
        <v>120.91666666666667</v>
      </c>
      <c r="AO26" s="279">
        <f>SUM(B26:AM26)</f>
        <v>2902</v>
      </c>
      <c r="AP26" s="279">
        <f>COUNT(B26:AM26)*3</f>
        <v>24</v>
      </c>
      <c r="AQ26" s="279">
        <f>MAX(B26:AM26)</f>
        <v>412</v>
      </c>
      <c r="AR26" s="279">
        <f>COUNTIF(B26:AJ26,"&gt;399")</f>
        <v>1</v>
      </c>
    </row>
    <row r="27" spans="1:45">
      <c r="A27" s="279" t="s">
        <v>165</v>
      </c>
      <c r="B27" s="279">
        <v>363</v>
      </c>
      <c r="C27" s="279">
        <v>320</v>
      </c>
      <c r="D27" s="279">
        <v>356</v>
      </c>
      <c r="E27" s="279"/>
      <c r="F27" s="279">
        <v>408</v>
      </c>
      <c r="G27" s="279">
        <v>377</v>
      </c>
      <c r="H27" s="279">
        <v>380</v>
      </c>
      <c r="I27" s="279">
        <v>346</v>
      </c>
      <c r="J27" s="279">
        <v>339</v>
      </c>
      <c r="K27" s="279">
        <v>337</v>
      </c>
      <c r="L27" s="279">
        <v>329</v>
      </c>
      <c r="M27" s="279">
        <v>389</v>
      </c>
      <c r="N27" s="279">
        <v>337</v>
      </c>
      <c r="O27" s="279">
        <v>413</v>
      </c>
      <c r="P27" s="279">
        <v>363</v>
      </c>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80">
        <f>AO27/AP27</f>
        <v>120.4047619047619</v>
      </c>
      <c r="AO27" s="279">
        <f>SUM(B27:AM27)</f>
        <v>5057</v>
      </c>
      <c r="AP27" s="279">
        <f>COUNT(B27:AM27)*3</f>
        <v>42</v>
      </c>
      <c r="AQ27" s="279">
        <f>MAX(B27:AM27)</f>
        <v>413</v>
      </c>
      <c r="AR27" s="279">
        <f>COUNTIF(B27:AJ27,"&gt;399")</f>
        <v>2</v>
      </c>
    </row>
    <row r="28" spans="1:45">
      <c r="A28" s="279" t="s">
        <v>80</v>
      </c>
      <c r="B28" s="279">
        <v>374</v>
      </c>
      <c r="C28" s="279">
        <v>346</v>
      </c>
      <c r="D28" s="279">
        <v>348</v>
      </c>
      <c r="E28" s="279"/>
      <c r="F28" s="279">
        <v>348</v>
      </c>
      <c r="G28" s="279">
        <v>373</v>
      </c>
      <c r="H28" s="279">
        <v>399</v>
      </c>
      <c r="I28" s="279">
        <v>319</v>
      </c>
      <c r="J28" s="279">
        <v>363</v>
      </c>
      <c r="K28" s="279">
        <v>316</v>
      </c>
      <c r="L28" s="279">
        <v>314</v>
      </c>
      <c r="M28" s="279">
        <v>386</v>
      </c>
      <c r="N28" s="279"/>
      <c r="O28" s="279">
        <v>372</v>
      </c>
      <c r="P28" s="279">
        <v>390</v>
      </c>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80">
        <f>AO28/AP28</f>
        <v>119.17948717948718</v>
      </c>
      <c r="AO28" s="279">
        <f>SUM(B28:AM28)</f>
        <v>4648</v>
      </c>
      <c r="AP28" s="279">
        <f>COUNT(B28:AM28)*3</f>
        <v>39</v>
      </c>
      <c r="AQ28" s="279">
        <f>MAX(B28:AM28)</f>
        <v>399</v>
      </c>
      <c r="AR28" s="279">
        <f>COUNTIF(B28:AJ28,"&gt;399")</f>
        <v>0</v>
      </c>
    </row>
    <row r="29" spans="1:45">
      <c r="A29" s="279" t="s">
        <v>166</v>
      </c>
      <c r="B29" s="279">
        <v>340</v>
      </c>
      <c r="C29" s="279">
        <v>321</v>
      </c>
      <c r="D29" s="279">
        <v>319</v>
      </c>
      <c r="E29" s="279">
        <v>380</v>
      </c>
      <c r="F29" s="279"/>
      <c r="G29" s="279">
        <v>400</v>
      </c>
      <c r="H29" s="279">
        <v>375</v>
      </c>
      <c r="I29" s="279">
        <v>370</v>
      </c>
      <c r="J29" s="279">
        <v>356</v>
      </c>
      <c r="K29" s="279">
        <v>330</v>
      </c>
      <c r="L29" s="279">
        <v>407</v>
      </c>
      <c r="M29" s="279">
        <v>344</v>
      </c>
      <c r="N29" s="279">
        <v>326</v>
      </c>
      <c r="O29" s="279">
        <v>339</v>
      </c>
      <c r="P29" s="279">
        <v>365</v>
      </c>
      <c r="Q29" s="279"/>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80">
        <f>AO29/AP29</f>
        <v>118.38095238095238</v>
      </c>
      <c r="AO29" s="279">
        <f>SUM(B29:AM29)</f>
        <v>4972</v>
      </c>
      <c r="AP29" s="279">
        <f>COUNT(B29:AM29)*3</f>
        <v>42</v>
      </c>
      <c r="AQ29" s="279">
        <f>MAX(B29:AM29)</f>
        <v>407</v>
      </c>
      <c r="AR29" s="279">
        <f>COUNTIF(B29:AJ29,"&gt;399")</f>
        <v>2</v>
      </c>
    </row>
    <row r="30" spans="1:45">
      <c r="A30" s="279" t="s">
        <v>171</v>
      </c>
      <c r="B30" s="279">
        <v>367</v>
      </c>
      <c r="C30" s="279">
        <v>318</v>
      </c>
      <c r="D30" s="279">
        <v>363</v>
      </c>
      <c r="E30" s="279">
        <v>310</v>
      </c>
      <c r="F30" s="279">
        <v>366</v>
      </c>
      <c r="G30" s="279">
        <v>394</v>
      </c>
      <c r="H30" s="279">
        <v>345</v>
      </c>
      <c r="I30" s="279">
        <v>320</v>
      </c>
      <c r="J30" s="279"/>
      <c r="K30" s="279">
        <v>325</v>
      </c>
      <c r="L30" s="279">
        <v>377</v>
      </c>
      <c r="M30" s="279">
        <v>330</v>
      </c>
      <c r="N30" s="279">
        <v>341</v>
      </c>
      <c r="O30" s="279">
        <v>359</v>
      </c>
      <c r="P30" s="279">
        <v>331</v>
      </c>
      <c r="Q30" s="279"/>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80">
        <f>AO30/AP30</f>
        <v>115.38095238095238</v>
      </c>
      <c r="AO30" s="279">
        <f>SUM(B30:AM30)</f>
        <v>4846</v>
      </c>
      <c r="AP30" s="279">
        <f>COUNT(B30:AM30)*3</f>
        <v>42</v>
      </c>
      <c r="AQ30" s="279">
        <f>MAX(B30:AM30)</f>
        <v>394</v>
      </c>
      <c r="AR30" s="279">
        <f>COUNTIF(B30:AJ30,"&gt;399")</f>
        <v>0</v>
      </c>
    </row>
    <row r="31" spans="1:45" s="14" customForma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2"/>
      <c r="AR31" s="2"/>
    </row>
    <row r="32" spans="1:45" s="14" customFormat="1" ht="18">
      <c r="A32" s="281" t="s">
        <v>176</v>
      </c>
      <c r="B32" s="282">
        <v>1</v>
      </c>
      <c r="C32" s="282">
        <v>2</v>
      </c>
      <c r="D32" s="282">
        <v>3</v>
      </c>
      <c r="E32" s="282">
        <v>4</v>
      </c>
      <c r="F32" s="282">
        <v>5</v>
      </c>
      <c r="G32" s="282">
        <v>6</v>
      </c>
      <c r="H32" s="282">
        <v>7</v>
      </c>
      <c r="I32" s="282">
        <v>8</v>
      </c>
      <c r="J32" s="282">
        <v>9</v>
      </c>
      <c r="K32" s="282">
        <v>10</v>
      </c>
      <c r="L32" s="282">
        <v>11</v>
      </c>
      <c r="M32" s="282">
        <v>12</v>
      </c>
      <c r="N32" s="282">
        <v>13</v>
      </c>
      <c r="O32" s="282">
        <v>14</v>
      </c>
      <c r="P32" s="282">
        <v>15</v>
      </c>
      <c r="Q32" s="282">
        <v>16</v>
      </c>
      <c r="R32" s="282">
        <v>17</v>
      </c>
      <c r="S32" s="282">
        <v>18</v>
      </c>
      <c r="T32" s="282">
        <v>19</v>
      </c>
      <c r="U32" s="282">
        <v>20</v>
      </c>
      <c r="V32" s="282">
        <v>21</v>
      </c>
      <c r="W32" s="282">
        <v>22</v>
      </c>
      <c r="X32" s="282">
        <v>23</v>
      </c>
      <c r="Y32" s="282">
        <v>24</v>
      </c>
      <c r="Z32" s="282">
        <v>25</v>
      </c>
      <c r="AA32" s="282">
        <v>26</v>
      </c>
      <c r="AB32" s="282">
        <v>27</v>
      </c>
      <c r="AC32" s="282">
        <v>28</v>
      </c>
      <c r="AD32" s="282">
        <v>29</v>
      </c>
      <c r="AE32" s="282">
        <v>30</v>
      </c>
      <c r="AF32" s="282">
        <v>31</v>
      </c>
      <c r="AG32" s="282">
        <v>32</v>
      </c>
      <c r="AH32" s="282">
        <v>33</v>
      </c>
      <c r="AI32" s="282">
        <v>34</v>
      </c>
      <c r="AJ32" s="282">
        <v>35</v>
      </c>
      <c r="AK32" s="282"/>
      <c r="AL32" s="282"/>
      <c r="AM32" s="282"/>
      <c r="AN32" s="282" t="s">
        <v>38</v>
      </c>
      <c r="AO32" s="282" t="s">
        <v>39</v>
      </c>
      <c r="AP32" s="282" t="s">
        <v>40</v>
      </c>
      <c r="AQ32" s="282" t="s">
        <v>41</v>
      </c>
      <c r="AR32" s="282" t="s">
        <v>62</v>
      </c>
      <c r="AS32" s="19"/>
    </row>
    <row r="33" spans="1:45">
      <c r="A33" s="283" t="s">
        <v>253</v>
      </c>
      <c r="B33" s="283"/>
      <c r="C33" s="283">
        <v>380</v>
      </c>
      <c r="D33" s="283">
        <v>338</v>
      </c>
      <c r="E33" s="283">
        <v>360</v>
      </c>
      <c r="F33" s="283">
        <v>357</v>
      </c>
      <c r="G33" s="283"/>
      <c r="H33" s="283"/>
      <c r="I33" s="283">
        <v>379</v>
      </c>
      <c r="J33" s="283">
        <v>330</v>
      </c>
      <c r="K33" s="283">
        <v>335</v>
      </c>
      <c r="L33" s="283">
        <v>394</v>
      </c>
      <c r="M33" s="283">
        <v>322</v>
      </c>
      <c r="N33" s="283">
        <v>362</v>
      </c>
      <c r="O33" s="283">
        <v>342</v>
      </c>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4">
        <f>AO33/AP33</f>
        <v>118.15151515151516</v>
      </c>
      <c r="AO33" s="283">
        <f>SUM(B33:AM33)</f>
        <v>3899</v>
      </c>
      <c r="AP33" s="283">
        <f>COUNT(B33:AM33)*3</f>
        <v>33</v>
      </c>
      <c r="AQ33" s="283">
        <f>MAX(B33:AM33)</f>
        <v>394</v>
      </c>
      <c r="AR33" s="283">
        <f>COUNTIF(B33:AJ33,"&gt;399")</f>
        <v>0</v>
      </c>
    </row>
    <row r="34" spans="1:45">
      <c r="A34" s="283" t="s">
        <v>254</v>
      </c>
      <c r="B34" s="283">
        <v>317</v>
      </c>
      <c r="C34" s="283">
        <v>371</v>
      </c>
      <c r="D34" s="283">
        <v>369</v>
      </c>
      <c r="E34" s="283">
        <v>378</v>
      </c>
      <c r="F34" s="283">
        <v>382</v>
      </c>
      <c r="G34" s="283">
        <v>321</v>
      </c>
      <c r="H34" s="283">
        <v>330</v>
      </c>
      <c r="I34" s="283">
        <v>319</v>
      </c>
      <c r="J34" s="283">
        <v>375</v>
      </c>
      <c r="K34" s="283">
        <v>375</v>
      </c>
      <c r="L34" s="283">
        <v>376</v>
      </c>
      <c r="M34" s="283">
        <v>337</v>
      </c>
      <c r="N34" s="283">
        <v>346</v>
      </c>
      <c r="O34" s="283">
        <v>332</v>
      </c>
      <c r="P34" s="283">
        <v>373</v>
      </c>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4">
        <f>AO34/AP34</f>
        <v>117.8</v>
      </c>
      <c r="AO34" s="283">
        <f>SUM(B34:AM34)</f>
        <v>5301</v>
      </c>
      <c r="AP34" s="283">
        <f>COUNT(B34:AM34)*3</f>
        <v>45</v>
      </c>
      <c r="AQ34" s="283">
        <f>MAX(B34:AM34)</f>
        <v>382</v>
      </c>
      <c r="AR34" s="283">
        <f>COUNTIF(B34:AJ34,"&gt;399")</f>
        <v>0</v>
      </c>
    </row>
    <row r="35" spans="1:45">
      <c r="A35" s="283" t="s">
        <v>255</v>
      </c>
      <c r="B35" s="283">
        <v>347</v>
      </c>
      <c r="C35" s="283">
        <v>381</v>
      </c>
      <c r="D35" s="283">
        <v>354</v>
      </c>
      <c r="E35" s="283">
        <v>335</v>
      </c>
      <c r="F35" s="283">
        <v>355</v>
      </c>
      <c r="G35" s="283">
        <v>368</v>
      </c>
      <c r="H35" s="283">
        <v>346</v>
      </c>
      <c r="I35" s="283">
        <v>348</v>
      </c>
      <c r="J35" s="283">
        <v>374</v>
      </c>
      <c r="K35" s="283">
        <v>285</v>
      </c>
      <c r="L35" s="283">
        <v>319</v>
      </c>
      <c r="M35" s="283">
        <v>342</v>
      </c>
      <c r="N35" s="283">
        <v>367</v>
      </c>
      <c r="O35" s="283">
        <v>329</v>
      </c>
      <c r="P35" s="283">
        <v>340</v>
      </c>
      <c r="Q35" s="283"/>
      <c r="R35" s="283"/>
      <c r="S35" s="283"/>
      <c r="T35" s="283"/>
      <c r="U35" s="283"/>
      <c r="V35" s="283"/>
      <c r="W35" s="283"/>
      <c r="X35" s="283"/>
      <c r="Y35" s="283"/>
      <c r="Z35" s="283"/>
      <c r="AA35" s="283"/>
      <c r="AB35" s="283"/>
      <c r="AC35" s="283"/>
      <c r="AD35" s="283"/>
      <c r="AE35" s="283"/>
      <c r="AF35" s="283"/>
      <c r="AG35" s="283"/>
      <c r="AH35" s="283"/>
      <c r="AI35" s="283"/>
      <c r="AJ35" s="283"/>
      <c r="AK35" s="283"/>
      <c r="AL35" s="283"/>
      <c r="AM35" s="283"/>
      <c r="AN35" s="284">
        <f>AO35/AP35</f>
        <v>115.33333333333333</v>
      </c>
      <c r="AO35" s="283">
        <f>SUM(B35:AM35)</f>
        <v>5190</v>
      </c>
      <c r="AP35" s="283">
        <f>COUNT(B35:AM35)*3</f>
        <v>45</v>
      </c>
      <c r="AQ35" s="283">
        <f>MAX(B35:AM35)</f>
        <v>381</v>
      </c>
      <c r="AR35" s="283">
        <f>COUNTIF(B35:AJ35,"&gt;399")</f>
        <v>0</v>
      </c>
    </row>
    <row r="36" spans="1:45">
      <c r="A36" s="283" t="s">
        <v>252</v>
      </c>
      <c r="B36" s="283">
        <v>374</v>
      </c>
      <c r="C36" s="283">
        <v>372</v>
      </c>
      <c r="D36" s="283">
        <v>350</v>
      </c>
      <c r="E36" s="283">
        <v>304</v>
      </c>
      <c r="F36" s="283">
        <v>308</v>
      </c>
      <c r="G36" s="283"/>
      <c r="H36" s="283">
        <v>290</v>
      </c>
      <c r="I36" s="283">
        <v>345</v>
      </c>
      <c r="J36" s="283">
        <v>371</v>
      </c>
      <c r="K36" s="283">
        <v>318</v>
      </c>
      <c r="L36" s="283">
        <v>356</v>
      </c>
      <c r="M36" s="283"/>
      <c r="N36" s="283">
        <v>367</v>
      </c>
      <c r="O36" s="283">
        <v>348</v>
      </c>
      <c r="P36" s="283"/>
      <c r="Q36" s="283"/>
      <c r="R36" s="283"/>
      <c r="S36" s="283"/>
      <c r="T36" s="283"/>
      <c r="U36" s="283"/>
      <c r="V36" s="283"/>
      <c r="W36" s="283"/>
      <c r="X36" s="283"/>
      <c r="Y36" s="283"/>
      <c r="Z36" s="283"/>
      <c r="AA36" s="283"/>
      <c r="AB36" s="283"/>
      <c r="AC36" s="283"/>
      <c r="AD36" s="283"/>
      <c r="AE36" s="283"/>
      <c r="AF36" s="283"/>
      <c r="AG36" s="283"/>
      <c r="AH36" s="283"/>
      <c r="AI36" s="283"/>
      <c r="AJ36" s="283"/>
      <c r="AK36" s="283"/>
      <c r="AL36" s="283"/>
      <c r="AM36" s="283"/>
      <c r="AN36" s="284">
        <f>AO36/AP36</f>
        <v>113.97222222222223</v>
      </c>
      <c r="AO36" s="283">
        <f>SUM(B36:AM36)</f>
        <v>4103</v>
      </c>
      <c r="AP36" s="283">
        <f>COUNT(B36:AM36)*3</f>
        <v>36</v>
      </c>
      <c r="AQ36" s="283">
        <f>MAX(B36:AM36)</f>
        <v>374</v>
      </c>
      <c r="AR36" s="283">
        <f>COUNTIF(B36:AJ36,"&gt;399")</f>
        <v>0</v>
      </c>
    </row>
    <row r="37" spans="1:45">
      <c r="A37" s="283" t="s">
        <v>67</v>
      </c>
      <c r="B37" s="283">
        <v>337</v>
      </c>
      <c r="C37" s="283">
        <v>336</v>
      </c>
      <c r="D37" s="283">
        <v>293</v>
      </c>
      <c r="E37" s="283"/>
      <c r="F37" s="283">
        <v>306</v>
      </c>
      <c r="G37" s="283">
        <v>327</v>
      </c>
      <c r="H37" s="283">
        <v>348</v>
      </c>
      <c r="I37" s="283">
        <v>328</v>
      </c>
      <c r="J37" s="283">
        <v>330</v>
      </c>
      <c r="K37" s="283"/>
      <c r="L37" s="283">
        <v>333</v>
      </c>
      <c r="M37" s="283">
        <v>314</v>
      </c>
      <c r="N37" s="283"/>
      <c r="O37" s="283">
        <v>330</v>
      </c>
      <c r="P37" s="283">
        <v>345</v>
      </c>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4">
        <f>AO37/AP37</f>
        <v>109.08333333333333</v>
      </c>
      <c r="AO37" s="283">
        <f>SUM(B37:AM37)</f>
        <v>3927</v>
      </c>
      <c r="AP37" s="283">
        <f>COUNT(B37:AM37)*3</f>
        <v>36</v>
      </c>
      <c r="AQ37" s="283">
        <f>MAX(B37:AM37)</f>
        <v>348</v>
      </c>
      <c r="AR37" s="283">
        <f>COUNTIF(B37:AJ37,"&gt;399")</f>
        <v>0</v>
      </c>
    </row>
    <row r="38" spans="1:45" s="14" customFormat="1">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2"/>
      <c r="AR38" s="2"/>
    </row>
    <row r="39" spans="1:45" s="14" customFormat="1" ht="18">
      <c r="A39" s="273" t="s">
        <v>97</v>
      </c>
      <c r="B39" s="274">
        <v>1</v>
      </c>
      <c r="C39" s="274">
        <v>2</v>
      </c>
      <c r="D39" s="274">
        <v>3</v>
      </c>
      <c r="E39" s="274">
        <v>4</v>
      </c>
      <c r="F39" s="274">
        <v>5</v>
      </c>
      <c r="G39" s="274">
        <v>6</v>
      </c>
      <c r="H39" s="274">
        <v>7</v>
      </c>
      <c r="I39" s="274">
        <v>8</v>
      </c>
      <c r="J39" s="274">
        <v>9</v>
      </c>
      <c r="K39" s="274">
        <v>10</v>
      </c>
      <c r="L39" s="274">
        <v>11</v>
      </c>
      <c r="M39" s="274">
        <v>12</v>
      </c>
      <c r="N39" s="274">
        <v>13</v>
      </c>
      <c r="O39" s="274">
        <v>14</v>
      </c>
      <c r="P39" s="274">
        <v>15</v>
      </c>
      <c r="Q39" s="274">
        <v>16</v>
      </c>
      <c r="R39" s="274">
        <v>17</v>
      </c>
      <c r="S39" s="274">
        <v>18</v>
      </c>
      <c r="T39" s="274">
        <v>19</v>
      </c>
      <c r="U39" s="274">
        <v>20</v>
      </c>
      <c r="V39" s="274">
        <v>21</v>
      </c>
      <c r="W39" s="274">
        <v>22</v>
      </c>
      <c r="X39" s="274">
        <v>23</v>
      </c>
      <c r="Y39" s="274">
        <v>24</v>
      </c>
      <c r="Z39" s="274">
        <v>25</v>
      </c>
      <c r="AA39" s="274">
        <v>26</v>
      </c>
      <c r="AB39" s="274">
        <v>27</v>
      </c>
      <c r="AC39" s="274">
        <v>28</v>
      </c>
      <c r="AD39" s="274">
        <v>29</v>
      </c>
      <c r="AE39" s="274">
        <v>30</v>
      </c>
      <c r="AF39" s="274">
        <v>31</v>
      </c>
      <c r="AG39" s="274">
        <v>32</v>
      </c>
      <c r="AH39" s="274">
        <v>33</v>
      </c>
      <c r="AI39" s="274">
        <v>34</v>
      </c>
      <c r="AJ39" s="274">
        <v>35</v>
      </c>
      <c r="AK39" s="274"/>
      <c r="AL39" s="274"/>
      <c r="AM39" s="274"/>
      <c r="AN39" s="274" t="s">
        <v>38</v>
      </c>
      <c r="AO39" s="274" t="s">
        <v>39</v>
      </c>
      <c r="AP39" s="274" t="s">
        <v>40</v>
      </c>
      <c r="AQ39" s="274" t="s">
        <v>41</v>
      </c>
      <c r="AR39" s="274" t="s">
        <v>62</v>
      </c>
      <c r="AS39" s="19"/>
    </row>
    <row r="40" spans="1:45">
      <c r="A40" s="275" t="s">
        <v>289</v>
      </c>
      <c r="B40" s="275"/>
      <c r="C40" s="275"/>
      <c r="D40" s="275">
        <v>326</v>
      </c>
      <c r="E40" s="275"/>
      <c r="F40" s="275"/>
      <c r="G40" s="275">
        <v>351</v>
      </c>
      <c r="H40" s="275"/>
      <c r="I40" s="275"/>
      <c r="J40" s="275">
        <v>350</v>
      </c>
      <c r="K40" s="275">
        <v>335</v>
      </c>
      <c r="L40" s="275">
        <v>377</v>
      </c>
      <c r="M40" s="275">
        <v>294</v>
      </c>
      <c r="N40" s="275"/>
      <c r="O40" s="275">
        <v>329</v>
      </c>
      <c r="P40" s="275">
        <v>389</v>
      </c>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6">
        <f t="shared" ref="AN40:AN45" si="15">AO40/AP40</f>
        <v>114.625</v>
      </c>
      <c r="AO40" s="275">
        <f t="shared" ref="AO40:AO45" si="16">SUM(B40:AM40)</f>
        <v>2751</v>
      </c>
      <c r="AP40" s="275">
        <f t="shared" ref="AP40:AP45" si="17">COUNT(B40:AM40)*3</f>
        <v>24</v>
      </c>
      <c r="AQ40" s="275">
        <f t="shared" ref="AQ40:AQ45" si="18">MAX(B40:AM40)</f>
        <v>389</v>
      </c>
      <c r="AR40" s="275">
        <f t="shared" ref="AR40:AR45" si="19">COUNTIF(B40:AJ40,"&gt;399")</f>
        <v>0</v>
      </c>
    </row>
    <row r="41" spans="1:45">
      <c r="A41" s="275" t="s">
        <v>286</v>
      </c>
      <c r="B41" s="275">
        <v>339</v>
      </c>
      <c r="C41" s="275">
        <v>305</v>
      </c>
      <c r="D41" s="275">
        <v>328</v>
      </c>
      <c r="E41" s="275">
        <v>276</v>
      </c>
      <c r="F41" s="275">
        <v>367</v>
      </c>
      <c r="G41" s="275"/>
      <c r="H41" s="275">
        <v>346</v>
      </c>
      <c r="I41" s="275">
        <v>322</v>
      </c>
      <c r="J41" s="275">
        <v>352</v>
      </c>
      <c r="K41" s="275">
        <v>276</v>
      </c>
      <c r="L41" s="275"/>
      <c r="M41" s="275">
        <v>358</v>
      </c>
      <c r="N41" s="275">
        <v>362</v>
      </c>
      <c r="O41" s="275">
        <v>346</v>
      </c>
      <c r="P41" s="275">
        <v>327</v>
      </c>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6">
        <f t="shared" si="15"/>
        <v>110.35897435897436</v>
      </c>
      <c r="AO41" s="275">
        <f t="shared" si="16"/>
        <v>4304</v>
      </c>
      <c r="AP41" s="275">
        <f t="shared" si="17"/>
        <v>39</v>
      </c>
      <c r="AQ41" s="275">
        <f t="shared" si="18"/>
        <v>367</v>
      </c>
      <c r="AR41" s="275">
        <f t="shared" si="19"/>
        <v>0</v>
      </c>
    </row>
    <row r="42" spans="1:45">
      <c r="A42" s="275" t="s">
        <v>285</v>
      </c>
      <c r="B42" s="275">
        <v>368</v>
      </c>
      <c r="C42" s="275">
        <v>311</v>
      </c>
      <c r="D42" s="275">
        <v>338</v>
      </c>
      <c r="E42" s="275"/>
      <c r="F42" s="275"/>
      <c r="G42" s="275">
        <v>328</v>
      </c>
      <c r="H42" s="275">
        <v>308</v>
      </c>
      <c r="I42" s="275"/>
      <c r="J42" s="275">
        <v>290</v>
      </c>
      <c r="K42" s="275">
        <v>359</v>
      </c>
      <c r="L42" s="275">
        <v>296</v>
      </c>
      <c r="M42" s="275">
        <v>350</v>
      </c>
      <c r="N42" s="275">
        <v>336</v>
      </c>
      <c r="O42" s="275">
        <v>340</v>
      </c>
      <c r="P42" s="275">
        <v>343</v>
      </c>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276">
        <f t="shared" si="15"/>
        <v>110.19444444444444</v>
      </c>
      <c r="AO42" s="275">
        <f t="shared" si="16"/>
        <v>3967</v>
      </c>
      <c r="AP42" s="275">
        <f t="shared" si="17"/>
        <v>36</v>
      </c>
      <c r="AQ42" s="275">
        <f t="shared" si="18"/>
        <v>368</v>
      </c>
      <c r="AR42" s="275">
        <f t="shared" si="19"/>
        <v>0</v>
      </c>
    </row>
    <row r="43" spans="1:45">
      <c r="A43" s="275" t="s">
        <v>287</v>
      </c>
      <c r="B43" s="275">
        <v>385</v>
      </c>
      <c r="C43" s="275">
        <v>331</v>
      </c>
      <c r="D43" s="275"/>
      <c r="E43" s="275">
        <v>298</v>
      </c>
      <c r="F43" s="275">
        <v>310</v>
      </c>
      <c r="G43" s="275">
        <v>323</v>
      </c>
      <c r="H43" s="275">
        <v>356</v>
      </c>
      <c r="I43" s="275">
        <v>330</v>
      </c>
      <c r="J43" s="275"/>
      <c r="K43" s="275">
        <v>328</v>
      </c>
      <c r="L43" s="275">
        <v>335</v>
      </c>
      <c r="M43" s="275">
        <v>336</v>
      </c>
      <c r="N43" s="275"/>
      <c r="O43" s="275">
        <v>311</v>
      </c>
      <c r="P43" s="275">
        <v>311</v>
      </c>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6">
        <f t="shared" si="15"/>
        <v>109.83333333333333</v>
      </c>
      <c r="AO43" s="275">
        <f t="shared" si="16"/>
        <v>3954</v>
      </c>
      <c r="AP43" s="275">
        <f t="shared" si="17"/>
        <v>36</v>
      </c>
      <c r="AQ43" s="275">
        <f t="shared" si="18"/>
        <v>385</v>
      </c>
      <c r="AR43" s="275">
        <f t="shared" si="19"/>
        <v>0</v>
      </c>
    </row>
    <row r="44" spans="1:45">
      <c r="A44" s="275" t="s">
        <v>288</v>
      </c>
      <c r="B44" s="275">
        <v>319</v>
      </c>
      <c r="C44" s="275"/>
      <c r="D44" s="275">
        <v>309</v>
      </c>
      <c r="E44" s="275">
        <v>307</v>
      </c>
      <c r="F44" s="275">
        <v>310</v>
      </c>
      <c r="G44" s="275">
        <v>285</v>
      </c>
      <c r="H44" s="275"/>
      <c r="I44" s="275">
        <v>326</v>
      </c>
      <c r="J44" s="275">
        <v>362</v>
      </c>
      <c r="K44" s="275">
        <v>319</v>
      </c>
      <c r="L44" s="275">
        <v>311</v>
      </c>
      <c r="M44" s="275"/>
      <c r="N44" s="275">
        <v>371</v>
      </c>
      <c r="O44" s="275">
        <v>330</v>
      </c>
      <c r="P44" s="275">
        <v>316</v>
      </c>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276">
        <f t="shared" si="15"/>
        <v>107.36111111111111</v>
      </c>
      <c r="AO44" s="275">
        <f t="shared" si="16"/>
        <v>3865</v>
      </c>
      <c r="AP44" s="275">
        <f t="shared" si="17"/>
        <v>36</v>
      </c>
      <c r="AQ44" s="275">
        <f t="shared" si="18"/>
        <v>371</v>
      </c>
      <c r="AR44" s="275">
        <f t="shared" si="19"/>
        <v>0</v>
      </c>
    </row>
    <row r="45" spans="1:45">
      <c r="A45" s="275" t="s">
        <v>77</v>
      </c>
      <c r="B45" s="275">
        <v>252</v>
      </c>
      <c r="C45" s="275"/>
      <c r="D45" s="275"/>
      <c r="E45" s="275"/>
      <c r="F45" s="275">
        <v>267</v>
      </c>
      <c r="G45" s="275">
        <v>272</v>
      </c>
      <c r="H45" s="275">
        <v>247</v>
      </c>
      <c r="I45" s="275">
        <v>226</v>
      </c>
      <c r="J45" s="275">
        <v>223</v>
      </c>
      <c r="K45" s="275"/>
      <c r="L45" s="275">
        <v>285</v>
      </c>
      <c r="M45" s="275">
        <v>260</v>
      </c>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275"/>
      <c r="AM45" s="275"/>
      <c r="AN45" s="276">
        <f t="shared" si="15"/>
        <v>84.666666666666671</v>
      </c>
      <c r="AO45" s="275">
        <f t="shared" si="16"/>
        <v>2032</v>
      </c>
      <c r="AP45" s="275">
        <f t="shared" si="17"/>
        <v>24</v>
      </c>
      <c r="AQ45" s="275">
        <f t="shared" si="18"/>
        <v>285</v>
      </c>
      <c r="AR45" s="275">
        <f t="shared" si="19"/>
        <v>0</v>
      </c>
    </row>
    <row r="46" spans="1:45" s="14" customForma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2"/>
      <c r="AR46" s="2"/>
    </row>
    <row r="47" spans="1:45" s="14" customFormat="1" ht="18">
      <c r="A47" s="285" t="s">
        <v>163</v>
      </c>
      <c r="B47" s="286">
        <v>1</v>
      </c>
      <c r="C47" s="286">
        <v>2</v>
      </c>
      <c r="D47" s="286">
        <v>3</v>
      </c>
      <c r="E47" s="286">
        <v>4</v>
      </c>
      <c r="F47" s="286">
        <v>5</v>
      </c>
      <c r="G47" s="286">
        <v>6</v>
      </c>
      <c r="H47" s="286">
        <v>7</v>
      </c>
      <c r="I47" s="286">
        <v>8</v>
      </c>
      <c r="J47" s="286">
        <v>9</v>
      </c>
      <c r="K47" s="286">
        <v>10</v>
      </c>
      <c r="L47" s="286">
        <v>11</v>
      </c>
      <c r="M47" s="286">
        <v>12</v>
      </c>
      <c r="N47" s="286">
        <v>13</v>
      </c>
      <c r="O47" s="286">
        <v>14</v>
      </c>
      <c r="P47" s="286">
        <v>15</v>
      </c>
      <c r="Q47" s="286">
        <v>16</v>
      </c>
      <c r="R47" s="286">
        <v>17</v>
      </c>
      <c r="S47" s="286">
        <v>18</v>
      </c>
      <c r="T47" s="286">
        <v>19</v>
      </c>
      <c r="U47" s="286">
        <v>20</v>
      </c>
      <c r="V47" s="286">
        <v>21</v>
      </c>
      <c r="W47" s="286">
        <v>22</v>
      </c>
      <c r="X47" s="286">
        <v>23</v>
      </c>
      <c r="Y47" s="286">
        <v>24</v>
      </c>
      <c r="Z47" s="286">
        <v>25</v>
      </c>
      <c r="AA47" s="286">
        <v>26</v>
      </c>
      <c r="AB47" s="286">
        <v>27</v>
      </c>
      <c r="AC47" s="286">
        <v>28</v>
      </c>
      <c r="AD47" s="286">
        <v>29</v>
      </c>
      <c r="AE47" s="286">
        <v>30</v>
      </c>
      <c r="AF47" s="286">
        <v>31</v>
      </c>
      <c r="AG47" s="286">
        <v>32</v>
      </c>
      <c r="AH47" s="286">
        <v>33</v>
      </c>
      <c r="AI47" s="286">
        <v>34</v>
      </c>
      <c r="AJ47" s="286">
        <v>35</v>
      </c>
      <c r="AK47" s="286"/>
      <c r="AL47" s="286"/>
      <c r="AM47" s="286"/>
      <c r="AN47" s="286" t="s">
        <v>38</v>
      </c>
      <c r="AO47" s="286" t="s">
        <v>39</v>
      </c>
      <c r="AP47" s="286" t="s">
        <v>40</v>
      </c>
      <c r="AQ47" s="286" t="s">
        <v>41</v>
      </c>
      <c r="AR47" s="286" t="s">
        <v>62</v>
      </c>
      <c r="AS47" s="19"/>
    </row>
    <row r="48" spans="1:45">
      <c r="A48" s="287" t="s">
        <v>270</v>
      </c>
      <c r="B48" s="287">
        <v>380</v>
      </c>
      <c r="C48" s="287">
        <v>455</v>
      </c>
      <c r="D48" s="287">
        <v>353</v>
      </c>
      <c r="E48" s="287">
        <v>346</v>
      </c>
      <c r="F48" s="287">
        <v>416</v>
      </c>
      <c r="G48" s="287">
        <v>406</v>
      </c>
      <c r="H48" s="287">
        <v>359</v>
      </c>
      <c r="I48" s="287">
        <v>410</v>
      </c>
      <c r="J48" s="287">
        <v>324</v>
      </c>
      <c r="K48" s="287"/>
      <c r="L48" s="287">
        <v>359</v>
      </c>
      <c r="M48" s="287">
        <v>410</v>
      </c>
      <c r="N48" s="287">
        <v>447</v>
      </c>
      <c r="O48" s="287">
        <v>369</v>
      </c>
      <c r="P48" s="287">
        <v>323</v>
      </c>
      <c r="Q48" s="287"/>
      <c r="R48" s="287"/>
      <c r="S48" s="287"/>
      <c r="T48" s="287"/>
      <c r="U48" s="287"/>
      <c r="V48" s="287"/>
      <c r="W48" s="287"/>
      <c r="X48" s="287"/>
      <c r="Y48" s="287"/>
      <c r="Z48" s="287"/>
      <c r="AA48" s="287"/>
      <c r="AB48" s="287"/>
      <c r="AC48" s="287"/>
      <c r="AD48" s="287"/>
      <c r="AE48" s="287"/>
      <c r="AF48" s="287"/>
      <c r="AG48" s="287"/>
      <c r="AH48" s="287"/>
      <c r="AI48" s="287"/>
      <c r="AJ48" s="287"/>
      <c r="AK48" s="287"/>
      <c r="AL48" s="287"/>
      <c r="AM48" s="287"/>
      <c r="AN48" s="288">
        <f t="shared" ref="AN48:AN53" si="20">AO48/AP48</f>
        <v>127.54761904761905</v>
      </c>
      <c r="AO48" s="287">
        <f t="shared" ref="AO48:AO53" si="21">SUM(B48:AM48)</f>
        <v>5357</v>
      </c>
      <c r="AP48" s="287">
        <f t="shared" ref="AP48:AP53" si="22">COUNT(B48:AM48)*3</f>
        <v>42</v>
      </c>
      <c r="AQ48" s="287">
        <f t="shared" ref="AQ48:AQ53" si="23">MAX(B48:AM48)</f>
        <v>455</v>
      </c>
      <c r="AR48" s="287">
        <f t="shared" ref="AR48:AR53" si="24">COUNTIF(B48:AJ48,"&gt;399")</f>
        <v>6</v>
      </c>
    </row>
    <row r="49" spans="1:45">
      <c r="A49" s="287" t="s">
        <v>269</v>
      </c>
      <c r="B49" s="287">
        <v>348</v>
      </c>
      <c r="C49" s="287">
        <v>388</v>
      </c>
      <c r="D49" s="287">
        <v>396</v>
      </c>
      <c r="E49" s="287">
        <v>383</v>
      </c>
      <c r="F49" s="287"/>
      <c r="G49" s="287">
        <v>360</v>
      </c>
      <c r="H49" s="287">
        <v>332</v>
      </c>
      <c r="I49" s="287">
        <v>341</v>
      </c>
      <c r="J49" s="287"/>
      <c r="K49" s="287">
        <v>411</v>
      </c>
      <c r="L49" s="287"/>
      <c r="M49" s="287">
        <v>377</v>
      </c>
      <c r="N49" s="287">
        <v>350</v>
      </c>
      <c r="O49" s="287"/>
      <c r="P49" s="287">
        <v>388</v>
      </c>
      <c r="Q49" s="287"/>
      <c r="R49" s="287"/>
      <c r="S49" s="287"/>
      <c r="T49" s="287"/>
      <c r="U49" s="287"/>
      <c r="V49" s="287"/>
      <c r="W49" s="287"/>
      <c r="X49" s="287"/>
      <c r="Y49" s="287"/>
      <c r="Z49" s="287"/>
      <c r="AA49" s="287"/>
      <c r="AB49" s="287"/>
      <c r="AC49" s="287"/>
      <c r="AD49" s="287"/>
      <c r="AE49" s="287"/>
      <c r="AF49" s="287"/>
      <c r="AG49" s="287"/>
      <c r="AH49" s="287"/>
      <c r="AI49" s="287"/>
      <c r="AJ49" s="287"/>
      <c r="AK49" s="287"/>
      <c r="AL49" s="287"/>
      <c r="AM49" s="287"/>
      <c r="AN49" s="288">
        <f t="shared" si="20"/>
        <v>123.45454545454545</v>
      </c>
      <c r="AO49" s="287">
        <f t="shared" si="21"/>
        <v>4074</v>
      </c>
      <c r="AP49" s="287">
        <f t="shared" si="22"/>
        <v>33</v>
      </c>
      <c r="AQ49" s="287">
        <f t="shared" si="23"/>
        <v>411</v>
      </c>
      <c r="AR49" s="287">
        <f t="shared" si="24"/>
        <v>1</v>
      </c>
    </row>
    <row r="50" spans="1:45">
      <c r="A50" s="287" t="s">
        <v>156</v>
      </c>
      <c r="B50" s="287">
        <v>331</v>
      </c>
      <c r="C50" s="287">
        <v>359</v>
      </c>
      <c r="D50" s="287"/>
      <c r="E50" s="287">
        <v>364</v>
      </c>
      <c r="F50" s="287">
        <v>364</v>
      </c>
      <c r="G50" s="287">
        <v>355</v>
      </c>
      <c r="H50" s="287">
        <v>375</v>
      </c>
      <c r="I50" s="287"/>
      <c r="J50" s="287">
        <v>337</v>
      </c>
      <c r="K50" s="287">
        <v>349</v>
      </c>
      <c r="L50" s="287">
        <v>385</v>
      </c>
      <c r="M50" s="287">
        <v>357</v>
      </c>
      <c r="N50" s="287">
        <v>389</v>
      </c>
      <c r="O50" s="287">
        <v>353</v>
      </c>
      <c r="P50" s="287">
        <v>380</v>
      </c>
      <c r="Q50" s="287"/>
      <c r="R50" s="287"/>
      <c r="S50" s="287"/>
      <c r="T50" s="287"/>
      <c r="U50" s="287"/>
      <c r="V50" s="287"/>
      <c r="W50" s="287"/>
      <c r="X50" s="287"/>
      <c r="Y50" s="287"/>
      <c r="Z50" s="287"/>
      <c r="AA50" s="287"/>
      <c r="AB50" s="287"/>
      <c r="AC50" s="287"/>
      <c r="AD50" s="287"/>
      <c r="AE50" s="287"/>
      <c r="AF50" s="287"/>
      <c r="AG50" s="287"/>
      <c r="AH50" s="287"/>
      <c r="AI50" s="287"/>
      <c r="AJ50" s="287"/>
      <c r="AK50" s="287"/>
      <c r="AL50" s="287"/>
      <c r="AM50" s="287"/>
      <c r="AN50" s="288">
        <f t="shared" si="20"/>
        <v>120.46153846153847</v>
      </c>
      <c r="AO50" s="287">
        <f t="shared" si="21"/>
        <v>4698</v>
      </c>
      <c r="AP50" s="287">
        <f t="shared" si="22"/>
        <v>39</v>
      </c>
      <c r="AQ50" s="287">
        <f t="shared" si="23"/>
        <v>389</v>
      </c>
      <c r="AR50" s="287">
        <f t="shared" si="24"/>
        <v>0</v>
      </c>
    </row>
    <row r="51" spans="1:45">
      <c r="A51" s="287" t="s">
        <v>268</v>
      </c>
      <c r="B51" s="287">
        <v>344</v>
      </c>
      <c r="C51" s="287">
        <v>377</v>
      </c>
      <c r="D51" s="287">
        <v>352</v>
      </c>
      <c r="E51" s="287">
        <v>343</v>
      </c>
      <c r="F51" s="287">
        <v>361</v>
      </c>
      <c r="G51" s="287">
        <v>332</v>
      </c>
      <c r="H51" s="287">
        <v>354</v>
      </c>
      <c r="I51" s="287">
        <v>371</v>
      </c>
      <c r="J51" s="287">
        <v>375</v>
      </c>
      <c r="K51" s="287">
        <v>361</v>
      </c>
      <c r="L51" s="287">
        <v>343</v>
      </c>
      <c r="M51" s="287">
        <v>327</v>
      </c>
      <c r="N51" s="287"/>
      <c r="O51" s="287">
        <v>327</v>
      </c>
      <c r="P51" s="287">
        <v>344</v>
      </c>
      <c r="Q51" s="287"/>
      <c r="R51" s="287"/>
      <c r="S51" s="287"/>
      <c r="T51" s="287"/>
      <c r="U51" s="287"/>
      <c r="V51" s="287"/>
      <c r="W51" s="287"/>
      <c r="X51" s="287"/>
      <c r="Y51" s="287"/>
      <c r="Z51" s="287"/>
      <c r="AA51" s="287"/>
      <c r="AB51" s="287"/>
      <c r="AC51" s="287"/>
      <c r="AD51" s="287"/>
      <c r="AE51" s="287"/>
      <c r="AF51" s="287"/>
      <c r="AG51" s="287"/>
      <c r="AH51" s="287"/>
      <c r="AI51" s="287"/>
      <c r="AJ51" s="287"/>
      <c r="AK51" s="287"/>
      <c r="AL51" s="287"/>
      <c r="AM51" s="287"/>
      <c r="AN51" s="288">
        <f t="shared" si="20"/>
        <v>116.92857142857143</v>
      </c>
      <c r="AO51" s="287">
        <f t="shared" si="21"/>
        <v>4911</v>
      </c>
      <c r="AP51" s="287">
        <f t="shared" si="22"/>
        <v>42</v>
      </c>
      <c r="AQ51" s="287">
        <f t="shared" si="23"/>
        <v>377</v>
      </c>
      <c r="AR51" s="287">
        <f t="shared" si="24"/>
        <v>0</v>
      </c>
    </row>
    <row r="52" spans="1:45">
      <c r="A52" s="287" t="s">
        <v>266</v>
      </c>
      <c r="B52" s="287">
        <v>324</v>
      </c>
      <c r="C52" s="287"/>
      <c r="D52" s="287">
        <v>351</v>
      </c>
      <c r="E52" s="287">
        <v>335</v>
      </c>
      <c r="F52" s="287">
        <v>319</v>
      </c>
      <c r="G52" s="287"/>
      <c r="H52" s="287"/>
      <c r="I52" s="287">
        <v>361</v>
      </c>
      <c r="J52" s="287">
        <v>332</v>
      </c>
      <c r="K52" s="287">
        <v>356</v>
      </c>
      <c r="L52" s="287">
        <v>334</v>
      </c>
      <c r="M52" s="287"/>
      <c r="N52" s="287">
        <v>360</v>
      </c>
      <c r="O52" s="287">
        <v>361</v>
      </c>
      <c r="P52" s="287"/>
      <c r="Q52" s="287"/>
      <c r="R52" s="287"/>
      <c r="S52" s="287"/>
      <c r="T52" s="287"/>
      <c r="U52" s="287"/>
      <c r="V52" s="287"/>
      <c r="W52" s="287"/>
      <c r="X52" s="287"/>
      <c r="Y52" s="287"/>
      <c r="Z52" s="287"/>
      <c r="AA52" s="287"/>
      <c r="AB52" s="287"/>
      <c r="AC52" s="287"/>
      <c r="AD52" s="287"/>
      <c r="AE52" s="287"/>
      <c r="AF52" s="287"/>
      <c r="AG52" s="287"/>
      <c r="AH52" s="287"/>
      <c r="AI52" s="287"/>
      <c r="AJ52" s="287"/>
      <c r="AK52" s="287"/>
      <c r="AL52" s="287"/>
      <c r="AM52" s="287"/>
      <c r="AN52" s="288">
        <f t="shared" si="20"/>
        <v>114.43333333333334</v>
      </c>
      <c r="AO52" s="287">
        <f t="shared" si="21"/>
        <v>3433</v>
      </c>
      <c r="AP52" s="287">
        <f t="shared" si="22"/>
        <v>30</v>
      </c>
      <c r="AQ52" s="287">
        <f t="shared" si="23"/>
        <v>361</v>
      </c>
      <c r="AR52" s="287">
        <f t="shared" si="24"/>
        <v>0</v>
      </c>
    </row>
    <row r="53" spans="1:45">
      <c r="A53" s="287" t="s">
        <v>267</v>
      </c>
      <c r="B53" s="287"/>
      <c r="C53" s="287">
        <v>367</v>
      </c>
      <c r="D53" s="287">
        <v>342</v>
      </c>
      <c r="E53" s="287"/>
      <c r="F53" s="287">
        <v>333</v>
      </c>
      <c r="G53" s="287">
        <v>273</v>
      </c>
      <c r="H53" s="287">
        <v>335</v>
      </c>
      <c r="I53" s="287"/>
      <c r="J53" s="287">
        <v>320</v>
      </c>
      <c r="K53" s="287">
        <v>352</v>
      </c>
      <c r="L53" s="287">
        <v>344</v>
      </c>
      <c r="M53" s="287">
        <v>345</v>
      </c>
      <c r="N53" s="287">
        <v>366</v>
      </c>
      <c r="O53" s="287">
        <v>350</v>
      </c>
      <c r="P53" s="287">
        <v>321</v>
      </c>
      <c r="Q53" s="287"/>
      <c r="R53" s="287"/>
      <c r="S53" s="287"/>
      <c r="T53" s="287"/>
      <c r="U53" s="287"/>
      <c r="V53" s="287"/>
      <c r="W53" s="287"/>
      <c r="X53" s="287"/>
      <c r="Y53" s="287"/>
      <c r="Z53" s="287"/>
      <c r="AA53" s="287"/>
      <c r="AB53" s="287"/>
      <c r="AC53" s="287"/>
      <c r="AD53" s="287"/>
      <c r="AE53" s="287"/>
      <c r="AF53" s="287"/>
      <c r="AG53" s="287"/>
      <c r="AH53" s="287"/>
      <c r="AI53" s="287"/>
      <c r="AJ53" s="287"/>
      <c r="AK53" s="287"/>
      <c r="AL53" s="287"/>
      <c r="AM53" s="287"/>
      <c r="AN53" s="288">
        <f t="shared" si="20"/>
        <v>112.44444444444444</v>
      </c>
      <c r="AO53" s="287">
        <f t="shared" si="21"/>
        <v>4048</v>
      </c>
      <c r="AP53" s="287">
        <f t="shared" si="22"/>
        <v>36</v>
      </c>
      <c r="AQ53" s="287">
        <f t="shared" si="23"/>
        <v>367</v>
      </c>
      <c r="AR53" s="287">
        <f t="shared" si="24"/>
        <v>0</v>
      </c>
    </row>
    <row r="54" spans="1:45" s="14" customFormat="1">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2"/>
      <c r="AR54" s="2"/>
    </row>
    <row r="55" spans="1:45" s="14" customFormat="1" ht="18">
      <c r="A55" s="289" t="s">
        <v>2</v>
      </c>
      <c r="B55" s="290">
        <v>1</v>
      </c>
      <c r="C55" s="290">
        <v>2</v>
      </c>
      <c r="D55" s="290">
        <v>3</v>
      </c>
      <c r="E55" s="290">
        <v>4</v>
      </c>
      <c r="F55" s="290">
        <v>5</v>
      </c>
      <c r="G55" s="290">
        <v>6</v>
      </c>
      <c r="H55" s="290">
        <v>7</v>
      </c>
      <c r="I55" s="290">
        <v>8</v>
      </c>
      <c r="J55" s="290">
        <v>9</v>
      </c>
      <c r="K55" s="290">
        <v>10</v>
      </c>
      <c r="L55" s="290">
        <v>11</v>
      </c>
      <c r="M55" s="290">
        <v>12</v>
      </c>
      <c r="N55" s="290">
        <v>13</v>
      </c>
      <c r="O55" s="290">
        <v>14</v>
      </c>
      <c r="P55" s="290">
        <v>15</v>
      </c>
      <c r="Q55" s="290">
        <v>16</v>
      </c>
      <c r="R55" s="290">
        <v>17</v>
      </c>
      <c r="S55" s="290">
        <v>18</v>
      </c>
      <c r="T55" s="290">
        <v>19</v>
      </c>
      <c r="U55" s="290">
        <v>20</v>
      </c>
      <c r="V55" s="290">
        <v>21</v>
      </c>
      <c r="W55" s="290">
        <v>22</v>
      </c>
      <c r="X55" s="290">
        <v>23</v>
      </c>
      <c r="Y55" s="290">
        <v>24</v>
      </c>
      <c r="Z55" s="290">
        <v>25</v>
      </c>
      <c r="AA55" s="290">
        <v>26</v>
      </c>
      <c r="AB55" s="290">
        <v>27</v>
      </c>
      <c r="AC55" s="290">
        <v>28</v>
      </c>
      <c r="AD55" s="290">
        <v>29</v>
      </c>
      <c r="AE55" s="290">
        <v>30</v>
      </c>
      <c r="AF55" s="290">
        <v>31</v>
      </c>
      <c r="AG55" s="290">
        <v>32</v>
      </c>
      <c r="AH55" s="290">
        <v>33</v>
      </c>
      <c r="AI55" s="290">
        <v>34</v>
      </c>
      <c r="AJ55" s="290">
        <v>35</v>
      </c>
      <c r="AK55" s="290"/>
      <c r="AL55" s="290"/>
      <c r="AM55" s="290"/>
      <c r="AN55" s="290" t="s">
        <v>38</v>
      </c>
      <c r="AO55" s="290" t="s">
        <v>39</v>
      </c>
      <c r="AP55" s="290" t="s">
        <v>40</v>
      </c>
      <c r="AQ55" s="290" t="s">
        <v>41</v>
      </c>
      <c r="AR55" s="290" t="s">
        <v>62</v>
      </c>
      <c r="AS55" s="19"/>
    </row>
    <row r="56" spans="1:45">
      <c r="A56" s="291" t="s">
        <v>273</v>
      </c>
      <c r="B56" s="291">
        <v>353</v>
      </c>
      <c r="C56" s="291">
        <v>344</v>
      </c>
      <c r="D56" s="291">
        <v>369</v>
      </c>
      <c r="E56" s="291"/>
      <c r="F56" s="291">
        <v>322</v>
      </c>
      <c r="G56" s="291">
        <v>351</v>
      </c>
      <c r="H56" s="291">
        <v>391</v>
      </c>
      <c r="I56" s="291">
        <v>355</v>
      </c>
      <c r="J56" s="291">
        <v>369</v>
      </c>
      <c r="K56" s="291">
        <v>366</v>
      </c>
      <c r="L56" s="291">
        <v>363</v>
      </c>
      <c r="M56" s="291">
        <v>410</v>
      </c>
      <c r="N56" s="291">
        <v>323</v>
      </c>
      <c r="O56" s="291">
        <v>396</v>
      </c>
      <c r="P56" s="291">
        <v>314</v>
      </c>
      <c r="Q56" s="291"/>
      <c r="R56" s="291"/>
      <c r="S56" s="291"/>
      <c r="T56" s="291"/>
      <c r="U56" s="291"/>
      <c r="V56" s="291"/>
      <c r="W56" s="291"/>
      <c r="X56" s="291"/>
      <c r="Y56" s="291"/>
      <c r="Z56" s="291"/>
      <c r="AA56" s="291"/>
      <c r="AB56" s="291"/>
      <c r="AC56" s="291"/>
      <c r="AD56" s="291"/>
      <c r="AE56" s="291"/>
      <c r="AF56" s="291"/>
      <c r="AG56" s="291"/>
      <c r="AH56" s="291"/>
      <c r="AI56" s="291"/>
      <c r="AJ56" s="291"/>
      <c r="AK56" s="291"/>
      <c r="AL56" s="291"/>
      <c r="AM56" s="291"/>
      <c r="AN56" s="292">
        <f t="shared" ref="AN56:AN61" si="25">AO56/AP56</f>
        <v>119.66666666666667</v>
      </c>
      <c r="AO56" s="291">
        <f t="shared" ref="AO56:AO61" si="26">SUM(B56:AM56)</f>
        <v>5026</v>
      </c>
      <c r="AP56" s="291">
        <f t="shared" ref="AP56:AP61" si="27">COUNT(B56:AM56)*3</f>
        <v>42</v>
      </c>
      <c r="AQ56" s="291">
        <f t="shared" ref="AQ56:AQ61" si="28">MAX(B56:AM56)</f>
        <v>410</v>
      </c>
      <c r="AR56" s="291">
        <f t="shared" ref="AR56:AR61" si="29">COUNTIF(B56:AJ56,"&gt;399")</f>
        <v>1</v>
      </c>
    </row>
    <row r="57" spans="1:45">
      <c r="A57" s="291" t="s">
        <v>272</v>
      </c>
      <c r="B57" s="291">
        <v>357</v>
      </c>
      <c r="C57" s="291">
        <v>297</v>
      </c>
      <c r="D57" s="291">
        <v>385</v>
      </c>
      <c r="E57" s="291">
        <v>352</v>
      </c>
      <c r="F57" s="291">
        <v>337</v>
      </c>
      <c r="G57" s="291"/>
      <c r="H57" s="291">
        <v>366</v>
      </c>
      <c r="I57" s="291">
        <v>409</v>
      </c>
      <c r="J57" s="291">
        <v>324</v>
      </c>
      <c r="K57" s="291">
        <v>362</v>
      </c>
      <c r="L57" s="291"/>
      <c r="M57" s="291">
        <v>388</v>
      </c>
      <c r="N57" s="291">
        <v>338</v>
      </c>
      <c r="O57" s="291">
        <v>374</v>
      </c>
      <c r="P57" s="291">
        <v>365</v>
      </c>
      <c r="Q57" s="291"/>
      <c r="R57" s="291"/>
      <c r="S57" s="291"/>
      <c r="T57" s="291"/>
      <c r="U57" s="291"/>
      <c r="V57" s="291"/>
      <c r="W57" s="291"/>
      <c r="X57" s="291"/>
      <c r="Y57" s="291"/>
      <c r="Z57" s="291"/>
      <c r="AA57" s="291"/>
      <c r="AB57" s="291"/>
      <c r="AC57" s="291"/>
      <c r="AD57" s="291"/>
      <c r="AE57" s="291"/>
      <c r="AF57" s="291"/>
      <c r="AG57" s="291"/>
      <c r="AH57" s="291"/>
      <c r="AI57" s="291"/>
      <c r="AJ57" s="291"/>
      <c r="AK57" s="291"/>
      <c r="AL57" s="291"/>
      <c r="AM57" s="291"/>
      <c r="AN57" s="292">
        <f t="shared" si="25"/>
        <v>119.33333333333333</v>
      </c>
      <c r="AO57" s="291">
        <f t="shared" si="26"/>
        <v>4654</v>
      </c>
      <c r="AP57" s="291">
        <f t="shared" si="27"/>
        <v>39</v>
      </c>
      <c r="AQ57" s="291">
        <f t="shared" si="28"/>
        <v>409</v>
      </c>
      <c r="AR57" s="291">
        <f t="shared" si="29"/>
        <v>1</v>
      </c>
    </row>
    <row r="58" spans="1:45">
      <c r="A58" s="291" t="s">
        <v>275</v>
      </c>
      <c r="B58" s="291">
        <v>327</v>
      </c>
      <c r="C58" s="291"/>
      <c r="D58" s="291">
        <v>373</v>
      </c>
      <c r="E58" s="291">
        <v>338</v>
      </c>
      <c r="F58" s="291"/>
      <c r="G58" s="291">
        <v>356</v>
      </c>
      <c r="H58" s="291">
        <v>408</v>
      </c>
      <c r="I58" s="291">
        <v>383</v>
      </c>
      <c r="J58" s="291">
        <v>340</v>
      </c>
      <c r="K58" s="291">
        <v>319</v>
      </c>
      <c r="L58" s="291">
        <v>357</v>
      </c>
      <c r="M58" s="291">
        <v>360</v>
      </c>
      <c r="N58" s="291">
        <v>304</v>
      </c>
      <c r="O58" s="291">
        <v>326</v>
      </c>
      <c r="P58" s="291">
        <v>372</v>
      </c>
      <c r="Q58" s="291"/>
      <c r="R58" s="291"/>
      <c r="S58" s="291"/>
      <c r="T58" s="291"/>
      <c r="U58" s="291"/>
      <c r="V58" s="291"/>
      <c r="W58" s="291"/>
      <c r="X58" s="291"/>
      <c r="Y58" s="291"/>
      <c r="Z58" s="291"/>
      <c r="AA58" s="291"/>
      <c r="AB58" s="291"/>
      <c r="AC58" s="291"/>
      <c r="AD58" s="291"/>
      <c r="AE58" s="291"/>
      <c r="AF58" s="291"/>
      <c r="AG58" s="291"/>
      <c r="AH58" s="291"/>
      <c r="AI58" s="291"/>
      <c r="AJ58" s="291"/>
      <c r="AK58" s="291"/>
      <c r="AL58" s="291"/>
      <c r="AM58" s="291"/>
      <c r="AN58" s="292">
        <f t="shared" si="25"/>
        <v>117</v>
      </c>
      <c r="AO58" s="291">
        <f t="shared" si="26"/>
        <v>4563</v>
      </c>
      <c r="AP58" s="291">
        <f t="shared" si="27"/>
        <v>39</v>
      </c>
      <c r="AQ58" s="291">
        <f t="shared" si="28"/>
        <v>408</v>
      </c>
      <c r="AR58" s="291">
        <f t="shared" si="29"/>
        <v>1</v>
      </c>
    </row>
    <row r="59" spans="1:45">
      <c r="A59" s="291" t="s">
        <v>271</v>
      </c>
      <c r="B59" s="291">
        <v>365</v>
      </c>
      <c r="C59" s="291">
        <v>376</v>
      </c>
      <c r="D59" s="291">
        <v>306</v>
      </c>
      <c r="E59" s="291">
        <v>287</v>
      </c>
      <c r="F59" s="291">
        <v>376</v>
      </c>
      <c r="G59" s="291">
        <v>361</v>
      </c>
      <c r="H59" s="291"/>
      <c r="I59" s="291">
        <v>373</v>
      </c>
      <c r="J59" s="291"/>
      <c r="K59" s="291">
        <v>353</v>
      </c>
      <c r="L59" s="291">
        <v>346</v>
      </c>
      <c r="M59" s="291">
        <v>343</v>
      </c>
      <c r="N59" s="291">
        <v>321</v>
      </c>
      <c r="O59" s="291">
        <v>299</v>
      </c>
      <c r="P59" s="291">
        <v>346</v>
      </c>
      <c r="Q59" s="291"/>
      <c r="R59" s="291"/>
      <c r="S59" s="291"/>
      <c r="T59" s="291"/>
      <c r="U59" s="291"/>
      <c r="V59" s="291"/>
      <c r="W59" s="291"/>
      <c r="X59" s="291"/>
      <c r="Y59" s="291"/>
      <c r="Z59" s="291"/>
      <c r="AA59" s="291"/>
      <c r="AB59" s="291"/>
      <c r="AC59" s="291"/>
      <c r="AD59" s="291"/>
      <c r="AE59" s="291"/>
      <c r="AF59" s="291"/>
      <c r="AG59" s="291"/>
      <c r="AH59" s="291"/>
      <c r="AI59" s="291"/>
      <c r="AJ59" s="291"/>
      <c r="AK59" s="291"/>
      <c r="AL59" s="291"/>
      <c r="AM59" s="291"/>
      <c r="AN59" s="292">
        <f t="shared" si="25"/>
        <v>114.15384615384616</v>
      </c>
      <c r="AO59" s="291">
        <f t="shared" si="26"/>
        <v>4452</v>
      </c>
      <c r="AP59" s="291">
        <f t="shared" si="27"/>
        <v>39</v>
      </c>
      <c r="AQ59" s="291">
        <f t="shared" si="28"/>
        <v>376</v>
      </c>
      <c r="AR59" s="291">
        <f t="shared" si="29"/>
        <v>0</v>
      </c>
    </row>
    <row r="60" spans="1:45">
      <c r="A60" s="291" t="s">
        <v>274</v>
      </c>
      <c r="B60" s="291"/>
      <c r="C60" s="291">
        <v>354</v>
      </c>
      <c r="D60" s="291"/>
      <c r="E60" s="291">
        <v>345</v>
      </c>
      <c r="F60" s="291">
        <v>311</v>
      </c>
      <c r="G60" s="291">
        <v>326</v>
      </c>
      <c r="H60" s="291">
        <v>340</v>
      </c>
      <c r="I60" s="291">
        <v>349</v>
      </c>
      <c r="J60" s="291">
        <v>366</v>
      </c>
      <c r="K60" s="291"/>
      <c r="L60" s="291">
        <v>315</v>
      </c>
      <c r="M60" s="291"/>
      <c r="N60" s="291"/>
      <c r="O60" s="291"/>
      <c r="P60" s="291"/>
      <c r="Q60" s="291"/>
      <c r="R60" s="291"/>
      <c r="S60" s="291"/>
      <c r="T60" s="291"/>
      <c r="U60" s="291"/>
      <c r="V60" s="291"/>
      <c r="W60" s="291"/>
      <c r="X60" s="291"/>
      <c r="Y60" s="291"/>
      <c r="Z60" s="291"/>
      <c r="AA60" s="291"/>
      <c r="AB60" s="291"/>
      <c r="AC60" s="291"/>
      <c r="AD60" s="291"/>
      <c r="AE60" s="291"/>
      <c r="AF60" s="291"/>
      <c r="AG60" s="291"/>
      <c r="AH60" s="291"/>
      <c r="AI60" s="291"/>
      <c r="AJ60" s="291"/>
      <c r="AK60" s="291"/>
      <c r="AL60" s="291"/>
      <c r="AM60" s="291"/>
      <c r="AN60" s="292">
        <f t="shared" si="25"/>
        <v>112.75</v>
      </c>
      <c r="AO60" s="291">
        <f t="shared" si="26"/>
        <v>2706</v>
      </c>
      <c r="AP60" s="291">
        <f t="shared" si="27"/>
        <v>24</v>
      </c>
      <c r="AQ60" s="291">
        <f t="shared" si="28"/>
        <v>366</v>
      </c>
      <c r="AR60" s="291">
        <f t="shared" si="29"/>
        <v>0</v>
      </c>
    </row>
    <row r="61" spans="1:45">
      <c r="A61" s="291" t="s">
        <v>70</v>
      </c>
      <c r="B61" s="291">
        <v>294</v>
      </c>
      <c r="C61" s="291">
        <v>305</v>
      </c>
      <c r="D61" s="291"/>
      <c r="E61" s="291">
        <v>343</v>
      </c>
      <c r="F61" s="291">
        <v>312</v>
      </c>
      <c r="G61" s="291"/>
      <c r="H61" s="291">
        <v>304</v>
      </c>
      <c r="I61" s="291"/>
      <c r="J61" s="291"/>
      <c r="K61" s="291">
        <v>334</v>
      </c>
      <c r="L61" s="291">
        <v>298</v>
      </c>
      <c r="M61" s="291">
        <v>319</v>
      </c>
      <c r="N61" s="291">
        <v>308</v>
      </c>
      <c r="O61" s="291">
        <v>350</v>
      </c>
      <c r="P61" s="291">
        <v>308</v>
      </c>
      <c r="Q61" s="291"/>
      <c r="R61" s="291"/>
      <c r="S61" s="291"/>
      <c r="T61" s="291"/>
      <c r="U61" s="291"/>
      <c r="V61" s="291"/>
      <c r="W61" s="291"/>
      <c r="X61" s="291"/>
      <c r="Y61" s="291"/>
      <c r="Z61" s="291"/>
      <c r="AA61" s="291"/>
      <c r="AB61" s="291"/>
      <c r="AC61" s="291"/>
      <c r="AD61" s="291"/>
      <c r="AE61" s="291"/>
      <c r="AF61" s="291"/>
      <c r="AG61" s="291"/>
      <c r="AH61" s="291"/>
      <c r="AI61" s="291"/>
      <c r="AJ61" s="291"/>
      <c r="AK61" s="291"/>
      <c r="AL61" s="291"/>
      <c r="AM61" s="291"/>
      <c r="AN61" s="292">
        <f t="shared" si="25"/>
        <v>105.3030303030303</v>
      </c>
      <c r="AO61" s="291">
        <f t="shared" si="26"/>
        <v>3475</v>
      </c>
      <c r="AP61" s="291">
        <f t="shared" si="27"/>
        <v>33</v>
      </c>
      <c r="AQ61" s="291">
        <f t="shared" si="28"/>
        <v>350</v>
      </c>
      <c r="AR61" s="291">
        <f t="shared" si="29"/>
        <v>0</v>
      </c>
    </row>
    <row r="62" spans="1:45" s="14" customForma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2"/>
      <c r="AR62" s="2"/>
    </row>
    <row r="63" spans="1:45" s="14" customFormat="1" ht="18">
      <c r="A63" s="293" t="s">
        <v>155</v>
      </c>
      <c r="B63" s="294">
        <v>1</v>
      </c>
      <c r="C63" s="294">
        <v>2</v>
      </c>
      <c r="D63" s="294">
        <v>3</v>
      </c>
      <c r="E63" s="294">
        <v>4</v>
      </c>
      <c r="F63" s="294">
        <v>5</v>
      </c>
      <c r="G63" s="294">
        <v>6</v>
      </c>
      <c r="H63" s="294">
        <v>7</v>
      </c>
      <c r="I63" s="294">
        <v>8</v>
      </c>
      <c r="J63" s="294">
        <v>9</v>
      </c>
      <c r="K63" s="294">
        <v>10</v>
      </c>
      <c r="L63" s="294">
        <v>11</v>
      </c>
      <c r="M63" s="294">
        <v>12</v>
      </c>
      <c r="N63" s="294">
        <v>13</v>
      </c>
      <c r="O63" s="294">
        <v>14</v>
      </c>
      <c r="P63" s="294">
        <v>15</v>
      </c>
      <c r="Q63" s="294">
        <v>16</v>
      </c>
      <c r="R63" s="294">
        <v>17</v>
      </c>
      <c r="S63" s="294">
        <v>18</v>
      </c>
      <c r="T63" s="294">
        <v>19</v>
      </c>
      <c r="U63" s="294">
        <v>20</v>
      </c>
      <c r="V63" s="294">
        <v>21</v>
      </c>
      <c r="W63" s="294">
        <v>22</v>
      </c>
      <c r="X63" s="294">
        <v>23</v>
      </c>
      <c r="Y63" s="294">
        <v>24</v>
      </c>
      <c r="Z63" s="294">
        <v>25</v>
      </c>
      <c r="AA63" s="294">
        <v>26</v>
      </c>
      <c r="AB63" s="294">
        <v>27</v>
      </c>
      <c r="AC63" s="294">
        <v>28</v>
      </c>
      <c r="AD63" s="294">
        <v>29</v>
      </c>
      <c r="AE63" s="294">
        <v>30</v>
      </c>
      <c r="AF63" s="294">
        <v>31</v>
      </c>
      <c r="AG63" s="294">
        <v>32</v>
      </c>
      <c r="AH63" s="294">
        <v>33</v>
      </c>
      <c r="AI63" s="294">
        <v>34</v>
      </c>
      <c r="AJ63" s="294">
        <v>35</v>
      </c>
      <c r="AK63" s="294"/>
      <c r="AL63" s="294"/>
      <c r="AM63" s="294"/>
      <c r="AN63" s="294" t="s">
        <v>38</v>
      </c>
      <c r="AO63" s="294" t="s">
        <v>39</v>
      </c>
      <c r="AP63" s="294" t="s">
        <v>40</v>
      </c>
      <c r="AQ63" s="294" t="s">
        <v>41</v>
      </c>
      <c r="AR63" s="294" t="s">
        <v>62</v>
      </c>
      <c r="AS63" s="19"/>
    </row>
    <row r="64" spans="1:45">
      <c r="A64" s="295" t="s">
        <v>83</v>
      </c>
      <c r="B64" s="295">
        <v>328</v>
      </c>
      <c r="C64" s="295">
        <v>325</v>
      </c>
      <c r="D64" s="295">
        <v>363</v>
      </c>
      <c r="E64" s="295">
        <v>346</v>
      </c>
      <c r="F64" s="295">
        <v>321</v>
      </c>
      <c r="G64" s="295">
        <v>317</v>
      </c>
      <c r="H64" s="295">
        <v>349</v>
      </c>
      <c r="I64" s="295">
        <v>359</v>
      </c>
      <c r="J64" s="295">
        <v>363</v>
      </c>
      <c r="K64" s="295">
        <v>330</v>
      </c>
      <c r="L64" s="295">
        <v>393</v>
      </c>
      <c r="M64" s="295">
        <v>380</v>
      </c>
      <c r="N64" s="295">
        <v>337</v>
      </c>
      <c r="O64" s="295">
        <v>301</v>
      </c>
      <c r="P64" s="295">
        <v>387</v>
      </c>
      <c r="Q64" s="295"/>
      <c r="R64" s="295"/>
      <c r="S64" s="295"/>
      <c r="T64" s="295"/>
      <c r="U64" s="295"/>
      <c r="V64" s="295"/>
      <c r="W64" s="295"/>
      <c r="X64" s="295"/>
      <c r="Y64" s="295"/>
      <c r="Z64" s="295"/>
      <c r="AA64" s="295"/>
      <c r="AB64" s="295"/>
      <c r="AC64" s="295"/>
      <c r="AD64" s="295"/>
      <c r="AE64" s="295"/>
      <c r="AF64" s="295"/>
      <c r="AG64" s="295"/>
      <c r="AH64" s="295"/>
      <c r="AI64" s="295"/>
      <c r="AJ64" s="295"/>
      <c r="AK64" s="295"/>
      <c r="AL64" s="295"/>
      <c r="AM64" s="295"/>
      <c r="AN64" s="296">
        <f>AO64/AP64</f>
        <v>115.53333333333333</v>
      </c>
      <c r="AO64" s="295">
        <f>SUM(B64:AM64)</f>
        <v>5199</v>
      </c>
      <c r="AP64" s="295">
        <f>COUNT(B64:AM64)*3</f>
        <v>45</v>
      </c>
      <c r="AQ64" s="295">
        <f>MAX(B64:AM64)</f>
        <v>393</v>
      </c>
      <c r="AR64" s="295">
        <f>COUNTIF(B64:AJ64,"&gt;399")</f>
        <v>0</v>
      </c>
    </row>
    <row r="65" spans="1:45">
      <c r="A65" s="295" t="s">
        <v>246</v>
      </c>
      <c r="B65" s="295">
        <v>322</v>
      </c>
      <c r="C65" s="295">
        <v>309</v>
      </c>
      <c r="D65" s="295">
        <v>339</v>
      </c>
      <c r="E65" s="295">
        <v>376</v>
      </c>
      <c r="F65" s="295">
        <v>315</v>
      </c>
      <c r="G65" s="295">
        <v>354</v>
      </c>
      <c r="H65" s="295">
        <v>340</v>
      </c>
      <c r="I65" s="295">
        <v>368</v>
      </c>
      <c r="J65" s="295">
        <v>398</v>
      </c>
      <c r="K65" s="295">
        <v>327</v>
      </c>
      <c r="L65" s="295">
        <v>351</v>
      </c>
      <c r="M65" s="295">
        <v>375</v>
      </c>
      <c r="N65" s="295">
        <v>312</v>
      </c>
      <c r="O65" s="295">
        <v>321</v>
      </c>
      <c r="P65" s="295"/>
      <c r="Q65" s="295"/>
      <c r="R65" s="295"/>
      <c r="S65" s="295"/>
      <c r="T65" s="295"/>
      <c r="U65" s="295"/>
      <c r="V65" s="295"/>
      <c r="W65" s="295"/>
      <c r="X65" s="295"/>
      <c r="Y65" s="295"/>
      <c r="Z65" s="295"/>
      <c r="AA65" s="295"/>
      <c r="AB65" s="295"/>
      <c r="AC65" s="295"/>
      <c r="AD65" s="295"/>
      <c r="AE65" s="295"/>
      <c r="AF65" s="295"/>
      <c r="AG65" s="295"/>
      <c r="AH65" s="295"/>
      <c r="AI65" s="295"/>
      <c r="AJ65" s="295"/>
      <c r="AK65" s="295"/>
      <c r="AL65" s="295"/>
      <c r="AM65" s="295"/>
      <c r="AN65" s="296">
        <f>AO65/AP65</f>
        <v>114.45238095238095</v>
      </c>
      <c r="AO65" s="295">
        <f>SUM(B65:AM65)</f>
        <v>4807</v>
      </c>
      <c r="AP65" s="295">
        <f>COUNT(B65:AM65)*3</f>
        <v>42</v>
      </c>
      <c r="AQ65" s="295">
        <f>MAX(B65:AM65)</f>
        <v>398</v>
      </c>
      <c r="AR65" s="295">
        <f>COUNTIF(B65:AJ65,"&gt;399")</f>
        <v>0</v>
      </c>
    </row>
    <row r="66" spans="1:45">
      <c r="A66" s="295" t="s">
        <v>247</v>
      </c>
      <c r="B66" s="295">
        <v>326</v>
      </c>
      <c r="C66" s="295">
        <v>347</v>
      </c>
      <c r="D66" s="295">
        <v>350</v>
      </c>
      <c r="E66" s="295">
        <v>341</v>
      </c>
      <c r="F66" s="295">
        <v>366</v>
      </c>
      <c r="G66" s="295">
        <v>323</v>
      </c>
      <c r="H66" s="295">
        <v>371</v>
      </c>
      <c r="I66" s="295">
        <v>285</v>
      </c>
      <c r="J66" s="295">
        <v>314</v>
      </c>
      <c r="K66" s="295">
        <v>375</v>
      </c>
      <c r="L66" s="295">
        <v>359</v>
      </c>
      <c r="M66" s="295">
        <v>319</v>
      </c>
      <c r="N66" s="295">
        <v>335</v>
      </c>
      <c r="O66" s="295">
        <v>297</v>
      </c>
      <c r="P66" s="295">
        <v>337</v>
      </c>
      <c r="Q66" s="295"/>
      <c r="R66" s="295"/>
      <c r="S66" s="295"/>
      <c r="T66" s="295"/>
      <c r="U66" s="295"/>
      <c r="V66" s="295"/>
      <c r="W66" s="295"/>
      <c r="X66" s="295"/>
      <c r="Y66" s="295"/>
      <c r="Z66" s="295"/>
      <c r="AA66" s="295"/>
      <c r="AB66" s="295"/>
      <c r="AC66" s="295"/>
      <c r="AD66" s="295"/>
      <c r="AE66" s="295"/>
      <c r="AF66" s="295"/>
      <c r="AG66" s="295"/>
      <c r="AH66" s="295"/>
      <c r="AI66" s="295"/>
      <c r="AJ66" s="295"/>
      <c r="AK66" s="295"/>
      <c r="AL66" s="295"/>
      <c r="AM66" s="295"/>
      <c r="AN66" s="296">
        <f>AO66/AP66</f>
        <v>112.11111111111111</v>
      </c>
      <c r="AO66" s="295">
        <f>SUM(B66:AM66)</f>
        <v>5045</v>
      </c>
      <c r="AP66" s="295">
        <f>COUNT(B66:AM66)*3</f>
        <v>45</v>
      </c>
      <c r="AQ66" s="295">
        <f>MAX(B66:AM66)</f>
        <v>375</v>
      </c>
      <c r="AR66" s="295">
        <f>COUNTIF(B66:AJ66,"&gt;399")</f>
        <v>0</v>
      </c>
    </row>
    <row r="67" spans="1:45">
      <c r="A67" s="295" t="s">
        <v>244</v>
      </c>
      <c r="B67" s="295">
        <v>320</v>
      </c>
      <c r="C67" s="295">
        <v>311</v>
      </c>
      <c r="D67" s="295">
        <v>358</v>
      </c>
      <c r="E67" s="295">
        <v>302</v>
      </c>
      <c r="F67" s="295">
        <v>361</v>
      </c>
      <c r="G67" s="295">
        <v>339</v>
      </c>
      <c r="H67" s="295">
        <v>307</v>
      </c>
      <c r="I67" s="295"/>
      <c r="J67" s="295">
        <v>278</v>
      </c>
      <c r="K67" s="295">
        <v>343</v>
      </c>
      <c r="L67" s="295">
        <v>400</v>
      </c>
      <c r="M67" s="295">
        <v>355</v>
      </c>
      <c r="N67" s="295">
        <v>326</v>
      </c>
      <c r="O67" s="295"/>
      <c r="P67" s="295">
        <v>332</v>
      </c>
      <c r="Q67" s="295"/>
      <c r="R67" s="295"/>
      <c r="S67" s="295"/>
      <c r="T67" s="295"/>
      <c r="U67" s="295"/>
      <c r="V67" s="295"/>
      <c r="W67" s="295"/>
      <c r="X67" s="295"/>
      <c r="Y67" s="295"/>
      <c r="Z67" s="295"/>
      <c r="AA67" s="295"/>
      <c r="AB67" s="295"/>
      <c r="AC67" s="295"/>
      <c r="AD67" s="295"/>
      <c r="AE67" s="295"/>
      <c r="AF67" s="295"/>
      <c r="AG67" s="295"/>
      <c r="AH67" s="295"/>
      <c r="AI67" s="295"/>
      <c r="AJ67" s="295"/>
      <c r="AK67" s="295"/>
      <c r="AL67" s="295"/>
      <c r="AM67" s="295"/>
      <c r="AN67" s="296">
        <f>AO67/AP67</f>
        <v>111.07692307692308</v>
      </c>
      <c r="AO67" s="295">
        <f>SUM(B67:AM67)</f>
        <v>4332</v>
      </c>
      <c r="AP67" s="295">
        <f>COUNT(B67:AM67)*3</f>
        <v>39</v>
      </c>
      <c r="AQ67" s="295">
        <f>MAX(B67:AM67)</f>
        <v>400</v>
      </c>
      <c r="AR67" s="295">
        <f>COUNTIF(B67:AJ67,"&gt;399")</f>
        <v>1</v>
      </c>
    </row>
    <row r="68" spans="1:45">
      <c r="A68" s="295" t="s">
        <v>245</v>
      </c>
      <c r="B68" s="295">
        <v>307</v>
      </c>
      <c r="C68" s="295">
        <v>314</v>
      </c>
      <c r="D68" s="295">
        <v>304</v>
      </c>
      <c r="E68" s="295">
        <v>302</v>
      </c>
      <c r="F68" s="295">
        <v>322</v>
      </c>
      <c r="G68" s="295">
        <v>299</v>
      </c>
      <c r="H68" s="295">
        <v>330</v>
      </c>
      <c r="I68" s="295">
        <v>289</v>
      </c>
      <c r="J68" s="295">
        <v>362</v>
      </c>
      <c r="K68" s="295">
        <v>334</v>
      </c>
      <c r="L68" s="295">
        <v>366</v>
      </c>
      <c r="M68" s="295">
        <v>355</v>
      </c>
      <c r="N68" s="295">
        <v>326</v>
      </c>
      <c r="O68" s="295">
        <v>308</v>
      </c>
      <c r="P68" s="295">
        <v>317</v>
      </c>
      <c r="Q68" s="295"/>
      <c r="R68" s="295"/>
      <c r="S68" s="295"/>
      <c r="T68" s="295"/>
      <c r="U68" s="295"/>
      <c r="V68" s="295"/>
      <c r="W68" s="295"/>
      <c r="X68" s="295"/>
      <c r="Y68" s="295"/>
      <c r="Z68" s="295"/>
      <c r="AA68" s="295"/>
      <c r="AB68" s="295"/>
      <c r="AC68" s="295"/>
      <c r="AD68" s="295"/>
      <c r="AE68" s="295"/>
      <c r="AF68" s="295"/>
      <c r="AG68" s="295"/>
      <c r="AH68" s="295"/>
      <c r="AI68" s="295"/>
      <c r="AJ68" s="295"/>
      <c r="AK68" s="295"/>
      <c r="AL68" s="295"/>
      <c r="AM68" s="295"/>
      <c r="AN68" s="296">
        <f>AO68/AP68</f>
        <v>107.44444444444444</v>
      </c>
      <c r="AO68" s="295">
        <f>SUM(B68:AM68)</f>
        <v>4835</v>
      </c>
      <c r="AP68" s="295">
        <f>COUNT(B68:AM68)*3</f>
        <v>45</v>
      </c>
      <c r="AQ68" s="295">
        <f>MAX(B68:AM68)</f>
        <v>366</v>
      </c>
      <c r="AR68" s="295">
        <f>COUNTIF(B68:AJ68,"&gt;399")</f>
        <v>0</v>
      </c>
    </row>
    <row r="69" spans="1:45" s="14" customFormat="1">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2"/>
      <c r="AR69" s="2"/>
    </row>
    <row r="70" spans="1:45" s="14" customFormat="1" ht="18">
      <c r="A70" s="297" t="s">
        <v>1</v>
      </c>
      <c r="B70" s="298">
        <v>1</v>
      </c>
      <c r="C70" s="298">
        <v>2</v>
      </c>
      <c r="D70" s="298">
        <v>3</v>
      </c>
      <c r="E70" s="298">
        <v>4</v>
      </c>
      <c r="F70" s="298">
        <v>5</v>
      </c>
      <c r="G70" s="298">
        <v>6</v>
      </c>
      <c r="H70" s="298">
        <v>7</v>
      </c>
      <c r="I70" s="298">
        <v>8</v>
      </c>
      <c r="J70" s="298">
        <v>9</v>
      </c>
      <c r="K70" s="298">
        <v>10</v>
      </c>
      <c r="L70" s="298">
        <v>11</v>
      </c>
      <c r="M70" s="298">
        <v>12</v>
      </c>
      <c r="N70" s="298">
        <v>13</v>
      </c>
      <c r="O70" s="298">
        <v>14</v>
      </c>
      <c r="P70" s="298">
        <v>15</v>
      </c>
      <c r="Q70" s="298">
        <v>16</v>
      </c>
      <c r="R70" s="298">
        <v>17</v>
      </c>
      <c r="S70" s="298">
        <v>18</v>
      </c>
      <c r="T70" s="298">
        <v>19</v>
      </c>
      <c r="U70" s="298">
        <v>20</v>
      </c>
      <c r="V70" s="298">
        <v>21</v>
      </c>
      <c r="W70" s="298">
        <v>22</v>
      </c>
      <c r="X70" s="298">
        <v>23</v>
      </c>
      <c r="Y70" s="298">
        <v>24</v>
      </c>
      <c r="Z70" s="298">
        <v>25</v>
      </c>
      <c r="AA70" s="298">
        <v>26</v>
      </c>
      <c r="AB70" s="298">
        <v>27</v>
      </c>
      <c r="AC70" s="298">
        <v>28</v>
      </c>
      <c r="AD70" s="298">
        <v>29</v>
      </c>
      <c r="AE70" s="298">
        <v>30</v>
      </c>
      <c r="AF70" s="298">
        <v>31</v>
      </c>
      <c r="AG70" s="298">
        <v>32</v>
      </c>
      <c r="AH70" s="298">
        <v>33</v>
      </c>
      <c r="AI70" s="298">
        <v>34</v>
      </c>
      <c r="AJ70" s="298">
        <v>35</v>
      </c>
      <c r="AK70" s="298"/>
      <c r="AL70" s="298"/>
      <c r="AM70" s="298"/>
      <c r="AN70" s="298" t="s">
        <v>38</v>
      </c>
      <c r="AO70" s="298" t="s">
        <v>39</v>
      </c>
      <c r="AP70" s="298" t="s">
        <v>40</v>
      </c>
      <c r="AQ70" s="298" t="s">
        <v>41</v>
      </c>
      <c r="AR70" s="298" t="s">
        <v>62</v>
      </c>
      <c r="AS70" s="19"/>
    </row>
    <row r="71" spans="1:45">
      <c r="A71" s="299" t="s">
        <v>260</v>
      </c>
      <c r="B71" s="299">
        <v>382</v>
      </c>
      <c r="C71" s="299">
        <v>366</v>
      </c>
      <c r="D71" s="299">
        <v>389</v>
      </c>
      <c r="E71" s="299"/>
      <c r="F71" s="299">
        <v>347</v>
      </c>
      <c r="G71" s="299">
        <v>384</v>
      </c>
      <c r="H71" s="299">
        <v>364</v>
      </c>
      <c r="I71" s="299">
        <v>338</v>
      </c>
      <c r="J71" s="299"/>
      <c r="K71" s="299">
        <v>366</v>
      </c>
      <c r="L71" s="299">
        <v>363</v>
      </c>
      <c r="M71" s="299">
        <v>341</v>
      </c>
      <c r="N71" s="299">
        <v>344</v>
      </c>
      <c r="O71" s="299">
        <v>361</v>
      </c>
      <c r="P71" s="299">
        <v>352</v>
      </c>
      <c r="Q71" s="299"/>
      <c r="R71" s="299"/>
      <c r="S71" s="299"/>
      <c r="T71" s="299"/>
      <c r="U71" s="299"/>
      <c r="V71" s="299"/>
      <c r="W71" s="299"/>
      <c r="X71" s="299"/>
      <c r="Y71" s="299"/>
      <c r="Z71" s="299"/>
      <c r="AA71" s="299"/>
      <c r="AB71" s="299"/>
      <c r="AC71" s="299"/>
      <c r="AD71" s="299"/>
      <c r="AE71" s="299"/>
      <c r="AF71" s="299"/>
      <c r="AG71" s="299"/>
      <c r="AH71" s="299"/>
      <c r="AI71" s="299"/>
      <c r="AJ71" s="299"/>
      <c r="AK71" s="299"/>
      <c r="AL71" s="299"/>
      <c r="AM71" s="299"/>
      <c r="AN71" s="300">
        <f>AO71/AP71</f>
        <v>120.43589743589743</v>
      </c>
      <c r="AO71" s="299">
        <f>SUM(B71:AM71)</f>
        <v>4697</v>
      </c>
      <c r="AP71" s="299">
        <f>COUNT(B71:AM71)*3</f>
        <v>39</v>
      </c>
      <c r="AQ71" s="299">
        <f>MAX(B71:AM71)</f>
        <v>389</v>
      </c>
      <c r="AR71" s="299">
        <f>COUNTIF(B71:AJ71,"&gt;399")</f>
        <v>0</v>
      </c>
    </row>
    <row r="72" spans="1:45">
      <c r="A72" s="299" t="s">
        <v>258</v>
      </c>
      <c r="B72" s="299"/>
      <c r="C72" s="299">
        <v>348</v>
      </c>
      <c r="D72" s="299">
        <v>309</v>
      </c>
      <c r="E72" s="299">
        <v>401</v>
      </c>
      <c r="F72" s="299">
        <v>395</v>
      </c>
      <c r="G72" s="299">
        <v>335</v>
      </c>
      <c r="H72" s="299"/>
      <c r="I72" s="299">
        <v>359</v>
      </c>
      <c r="J72" s="299">
        <v>332</v>
      </c>
      <c r="K72" s="299">
        <v>340</v>
      </c>
      <c r="L72" s="299">
        <v>370</v>
      </c>
      <c r="M72" s="299">
        <v>345</v>
      </c>
      <c r="N72" s="299">
        <v>336</v>
      </c>
      <c r="O72" s="299"/>
      <c r="P72" s="299"/>
      <c r="Q72" s="299"/>
      <c r="R72" s="299"/>
      <c r="S72" s="299"/>
      <c r="T72" s="299"/>
      <c r="U72" s="299"/>
      <c r="V72" s="299"/>
      <c r="W72" s="299"/>
      <c r="X72" s="299"/>
      <c r="Y72" s="299"/>
      <c r="Z72" s="299"/>
      <c r="AA72" s="299"/>
      <c r="AB72" s="299"/>
      <c r="AC72" s="299"/>
      <c r="AD72" s="299"/>
      <c r="AE72" s="299"/>
      <c r="AF72" s="299"/>
      <c r="AG72" s="299"/>
      <c r="AH72" s="299"/>
      <c r="AI72" s="299"/>
      <c r="AJ72" s="299"/>
      <c r="AK72" s="299"/>
      <c r="AL72" s="299"/>
      <c r="AM72" s="299"/>
      <c r="AN72" s="300">
        <f>AO72/AP72</f>
        <v>117.27272727272727</v>
      </c>
      <c r="AO72" s="299">
        <f>SUM(B72:AM72)</f>
        <v>3870</v>
      </c>
      <c r="AP72" s="299">
        <f>COUNT(B72:AM72)*3</f>
        <v>33</v>
      </c>
      <c r="AQ72" s="299">
        <f>MAX(B72:AM72)</f>
        <v>401</v>
      </c>
      <c r="AR72" s="299">
        <f>COUNTIF(B72:AJ72,"&gt;399")</f>
        <v>1</v>
      </c>
    </row>
    <row r="73" spans="1:45">
      <c r="A73" s="299" t="s">
        <v>259</v>
      </c>
      <c r="B73" s="299">
        <v>322</v>
      </c>
      <c r="C73" s="299"/>
      <c r="D73" s="299">
        <v>301</v>
      </c>
      <c r="E73" s="299">
        <v>346</v>
      </c>
      <c r="F73" s="299">
        <v>351</v>
      </c>
      <c r="G73" s="299">
        <v>329</v>
      </c>
      <c r="H73" s="299">
        <v>355</v>
      </c>
      <c r="I73" s="299"/>
      <c r="J73" s="299">
        <v>371</v>
      </c>
      <c r="K73" s="299">
        <v>306</v>
      </c>
      <c r="L73" s="299">
        <v>391</v>
      </c>
      <c r="M73" s="299">
        <v>403</v>
      </c>
      <c r="N73" s="299">
        <v>341</v>
      </c>
      <c r="O73" s="299">
        <v>351</v>
      </c>
      <c r="P73" s="299"/>
      <c r="Q73" s="299"/>
      <c r="R73" s="299"/>
      <c r="S73" s="299"/>
      <c r="T73" s="299"/>
      <c r="U73" s="299"/>
      <c r="V73" s="299"/>
      <c r="W73" s="299"/>
      <c r="X73" s="299"/>
      <c r="Y73" s="299"/>
      <c r="Z73" s="299"/>
      <c r="AA73" s="299"/>
      <c r="AB73" s="299"/>
      <c r="AC73" s="299"/>
      <c r="AD73" s="299"/>
      <c r="AE73" s="299"/>
      <c r="AF73" s="299"/>
      <c r="AG73" s="299"/>
      <c r="AH73" s="299"/>
      <c r="AI73" s="299"/>
      <c r="AJ73" s="299"/>
      <c r="AK73" s="299"/>
      <c r="AL73" s="299"/>
      <c r="AM73" s="299"/>
      <c r="AN73" s="300">
        <f>AO73/AP73</f>
        <v>115.75</v>
      </c>
      <c r="AO73" s="299">
        <f>SUM(B73:AM73)</f>
        <v>4167</v>
      </c>
      <c r="AP73" s="299">
        <f>COUNT(B73:AM73)*3</f>
        <v>36</v>
      </c>
      <c r="AQ73" s="299">
        <f>MAX(B73:AM73)</f>
        <v>403</v>
      </c>
      <c r="AR73" s="299">
        <f>COUNTIF(B73:AJ73,"&gt;399")</f>
        <v>1</v>
      </c>
    </row>
    <row r="74" spans="1:45">
      <c r="A74" s="299" t="s">
        <v>256</v>
      </c>
      <c r="B74" s="299">
        <v>329</v>
      </c>
      <c r="C74" s="299">
        <v>398</v>
      </c>
      <c r="D74" s="299">
        <v>363</v>
      </c>
      <c r="E74" s="299">
        <v>340</v>
      </c>
      <c r="F74" s="299">
        <v>365</v>
      </c>
      <c r="G74" s="299"/>
      <c r="H74" s="299">
        <v>349</v>
      </c>
      <c r="I74" s="299">
        <v>351</v>
      </c>
      <c r="J74" s="299">
        <v>327</v>
      </c>
      <c r="K74" s="299">
        <v>300</v>
      </c>
      <c r="L74" s="299"/>
      <c r="M74" s="299">
        <v>359</v>
      </c>
      <c r="N74" s="299">
        <v>303</v>
      </c>
      <c r="O74" s="299">
        <v>341</v>
      </c>
      <c r="P74" s="299">
        <v>361</v>
      </c>
      <c r="Q74" s="299"/>
      <c r="R74" s="299"/>
      <c r="S74" s="299"/>
      <c r="T74" s="299"/>
      <c r="U74" s="299"/>
      <c r="V74" s="299"/>
      <c r="W74" s="299"/>
      <c r="X74" s="299"/>
      <c r="Y74" s="299"/>
      <c r="Z74" s="299"/>
      <c r="AA74" s="299"/>
      <c r="AB74" s="299"/>
      <c r="AC74" s="299"/>
      <c r="AD74" s="299"/>
      <c r="AE74" s="299"/>
      <c r="AF74" s="299"/>
      <c r="AG74" s="299"/>
      <c r="AH74" s="299"/>
      <c r="AI74" s="299"/>
      <c r="AJ74" s="299"/>
      <c r="AK74" s="299"/>
      <c r="AL74" s="299"/>
      <c r="AM74" s="299"/>
      <c r="AN74" s="300">
        <f>AO74/AP74</f>
        <v>115.02564102564102</v>
      </c>
      <c r="AO74" s="299">
        <f>SUM(B74:AM74)</f>
        <v>4486</v>
      </c>
      <c r="AP74" s="299">
        <f>COUNT(B74:AM74)*3</f>
        <v>39</v>
      </c>
      <c r="AQ74" s="299">
        <f>MAX(B74:AM74)</f>
        <v>398</v>
      </c>
      <c r="AR74" s="299">
        <f>COUNTIF(B74:AJ74,"&gt;399")</f>
        <v>0</v>
      </c>
    </row>
    <row r="75" spans="1:45">
      <c r="A75" s="299" t="s">
        <v>257</v>
      </c>
      <c r="B75" s="299">
        <v>334</v>
      </c>
      <c r="C75" s="299">
        <v>372</v>
      </c>
      <c r="D75" s="299">
        <v>331</v>
      </c>
      <c r="E75" s="299">
        <v>363</v>
      </c>
      <c r="F75" s="299"/>
      <c r="G75" s="299">
        <v>371</v>
      </c>
      <c r="H75" s="299">
        <v>336</v>
      </c>
      <c r="I75" s="299">
        <v>359</v>
      </c>
      <c r="J75" s="299">
        <v>338</v>
      </c>
      <c r="K75" s="299">
        <v>336</v>
      </c>
      <c r="L75" s="299">
        <v>350</v>
      </c>
      <c r="M75" s="299"/>
      <c r="N75" s="299">
        <v>300</v>
      </c>
      <c r="O75" s="299">
        <v>346</v>
      </c>
      <c r="P75" s="299">
        <v>329</v>
      </c>
      <c r="Q75" s="299"/>
      <c r="R75" s="299"/>
      <c r="S75" s="299"/>
      <c r="T75" s="299"/>
      <c r="U75" s="299"/>
      <c r="V75" s="299"/>
      <c r="W75" s="299"/>
      <c r="X75" s="299"/>
      <c r="Y75" s="299"/>
      <c r="Z75" s="299"/>
      <c r="AA75" s="299"/>
      <c r="AB75" s="299"/>
      <c r="AC75" s="299"/>
      <c r="AD75" s="299"/>
      <c r="AE75" s="299"/>
      <c r="AF75" s="299"/>
      <c r="AG75" s="299"/>
      <c r="AH75" s="299"/>
      <c r="AI75" s="299"/>
      <c r="AJ75" s="299"/>
      <c r="AK75" s="299"/>
      <c r="AL75" s="299"/>
      <c r="AM75" s="299"/>
      <c r="AN75" s="300">
        <f>AO75/AP75</f>
        <v>114.48717948717949</v>
      </c>
      <c r="AO75" s="299">
        <f>SUM(B75:AM75)</f>
        <v>4465</v>
      </c>
      <c r="AP75" s="299">
        <f>COUNT(B75:AM75)*3</f>
        <v>39</v>
      </c>
      <c r="AQ75" s="299">
        <f>MAX(B75:AM75)</f>
        <v>372</v>
      </c>
      <c r="AR75" s="299">
        <f>COUNTIF(B75:AJ75,"&gt;399")</f>
        <v>0</v>
      </c>
    </row>
    <row r="76" spans="1:45">
      <c r="A76" s="299" t="s">
        <v>220</v>
      </c>
      <c r="B76" s="299">
        <v>316</v>
      </c>
      <c r="C76" s="299">
        <v>333</v>
      </c>
      <c r="D76" s="299"/>
      <c r="E76" s="299">
        <v>342</v>
      </c>
      <c r="F76" s="299">
        <v>371</v>
      </c>
      <c r="G76" s="299">
        <v>327</v>
      </c>
      <c r="H76" s="299">
        <v>350</v>
      </c>
      <c r="I76" s="299">
        <v>317</v>
      </c>
      <c r="J76" s="299">
        <v>312</v>
      </c>
      <c r="K76" s="299"/>
      <c r="L76" s="299">
        <v>286</v>
      </c>
      <c r="M76" s="299">
        <v>322</v>
      </c>
      <c r="N76" s="299"/>
      <c r="O76" s="299"/>
      <c r="P76" s="299">
        <v>300</v>
      </c>
      <c r="Q76" s="299"/>
      <c r="R76" s="299"/>
      <c r="S76" s="299"/>
      <c r="T76" s="299"/>
      <c r="U76" s="299"/>
      <c r="V76" s="299"/>
      <c r="W76" s="299"/>
      <c r="X76" s="299"/>
      <c r="Y76" s="299"/>
      <c r="Z76" s="299"/>
      <c r="AA76" s="299"/>
      <c r="AB76" s="299"/>
      <c r="AC76" s="299"/>
      <c r="AD76" s="299"/>
      <c r="AE76" s="299"/>
      <c r="AF76" s="299"/>
      <c r="AG76" s="299"/>
      <c r="AH76" s="299"/>
      <c r="AI76" s="299"/>
      <c r="AJ76" s="299"/>
      <c r="AK76" s="299"/>
      <c r="AL76" s="299"/>
      <c r="AM76" s="299"/>
      <c r="AN76" s="300">
        <f>AO76/AP76</f>
        <v>108.36363636363636</v>
      </c>
      <c r="AO76" s="299">
        <f>SUM(B76:AM76)</f>
        <v>3576</v>
      </c>
      <c r="AP76" s="299">
        <f>COUNT(B76:AM76)*3</f>
        <v>33</v>
      </c>
      <c r="AQ76" s="299">
        <f>MAX(B76:AM76)</f>
        <v>371</v>
      </c>
      <c r="AR76" s="299">
        <f>COUNTIF(B76:AJ76,"&gt;399")</f>
        <v>0</v>
      </c>
    </row>
    <row r="77" spans="1:45" s="14" customForma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2"/>
      <c r="AR77" s="2"/>
    </row>
    <row r="78" spans="1:45" s="14" customFormat="1" ht="18">
      <c r="A78" s="301" t="s">
        <v>142</v>
      </c>
      <c r="B78" s="302">
        <v>1</v>
      </c>
      <c r="C78" s="302">
        <v>2</v>
      </c>
      <c r="D78" s="302">
        <v>3</v>
      </c>
      <c r="E78" s="302">
        <v>4</v>
      </c>
      <c r="F78" s="302">
        <v>5</v>
      </c>
      <c r="G78" s="302">
        <v>6</v>
      </c>
      <c r="H78" s="302">
        <v>7</v>
      </c>
      <c r="I78" s="302">
        <v>8</v>
      </c>
      <c r="J78" s="302">
        <v>9</v>
      </c>
      <c r="K78" s="302">
        <v>10</v>
      </c>
      <c r="L78" s="302">
        <v>11</v>
      </c>
      <c r="M78" s="302">
        <v>12</v>
      </c>
      <c r="N78" s="302">
        <v>13</v>
      </c>
      <c r="O78" s="302">
        <v>14</v>
      </c>
      <c r="P78" s="302">
        <v>15</v>
      </c>
      <c r="Q78" s="302">
        <v>16</v>
      </c>
      <c r="R78" s="302">
        <v>17</v>
      </c>
      <c r="S78" s="302">
        <v>18</v>
      </c>
      <c r="T78" s="302">
        <v>19</v>
      </c>
      <c r="U78" s="302">
        <v>20</v>
      </c>
      <c r="V78" s="302">
        <v>21</v>
      </c>
      <c r="W78" s="302">
        <v>22</v>
      </c>
      <c r="X78" s="302">
        <v>23</v>
      </c>
      <c r="Y78" s="302">
        <v>24</v>
      </c>
      <c r="Z78" s="302">
        <v>25</v>
      </c>
      <c r="AA78" s="302">
        <v>26</v>
      </c>
      <c r="AB78" s="302">
        <v>27</v>
      </c>
      <c r="AC78" s="302">
        <v>28</v>
      </c>
      <c r="AD78" s="302">
        <v>29</v>
      </c>
      <c r="AE78" s="302">
        <v>30</v>
      </c>
      <c r="AF78" s="302">
        <v>31</v>
      </c>
      <c r="AG78" s="302">
        <v>32</v>
      </c>
      <c r="AH78" s="302">
        <v>33</v>
      </c>
      <c r="AI78" s="302">
        <v>34</v>
      </c>
      <c r="AJ78" s="302">
        <v>35</v>
      </c>
      <c r="AK78" s="302"/>
      <c r="AL78" s="302"/>
      <c r="AM78" s="302"/>
      <c r="AN78" s="302" t="s">
        <v>38</v>
      </c>
      <c r="AO78" s="302" t="s">
        <v>39</v>
      </c>
      <c r="AP78" s="302" t="s">
        <v>40</v>
      </c>
      <c r="AQ78" s="302" t="s">
        <v>41</v>
      </c>
      <c r="AR78" s="302" t="s">
        <v>62</v>
      </c>
      <c r="AS78" s="19"/>
    </row>
    <row r="79" spans="1:45">
      <c r="A79" s="303" t="s">
        <v>282</v>
      </c>
      <c r="B79" s="303">
        <v>346</v>
      </c>
      <c r="C79" s="303">
        <v>374</v>
      </c>
      <c r="D79" s="303">
        <v>383</v>
      </c>
      <c r="E79" s="303">
        <v>342</v>
      </c>
      <c r="F79" s="303">
        <v>351</v>
      </c>
      <c r="G79" s="303">
        <v>345</v>
      </c>
      <c r="H79" s="303">
        <v>374</v>
      </c>
      <c r="I79" s="303">
        <v>364</v>
      </c>
      <c r="J79" s="303">
        <v>313</v>
      </c>
      <c r="K79" s="303">
        <v>359</v>
      </c>
      <c r="L79" s="303">
        <v>357</v>
      </c>
      <c r="M79" s="303"/>
      <c r="N79" s="303">
        <v>356</v>
      </c>
      <c r="O79" s="303">
        <v>331</v>
      </c>
      <c r="P79" s="303">
        <v>388</v>
      </c>
      <c r="Q79" s="303"/>
      <c r="R79" s="303"/>
      <c r="S79" s="303"/>
      <c r="T79" s="303"/>
      <c r="U79" s="303"/>
      <c r="V79" s="303"/>
      <c r="W79" s="303"/>
      <c r="X79" s="303"/>
      <c r="Y79" s="303"/>
      <c r="Z79" s="303"/>
      <c r="AA79" s="303"/>
      <c r="AB79" s="303"/>
      <c r="AC79" s="303"/>
      <c r="AD79" s="303"/>
      <c r="AE79" s="303"/>
      <c r="AF79" s="303"/>
      <c r="AG79" s="303"/>
      <c r="AH79" s="303"/>
      <c r="AI79" s="303"/>
      <c r="AJ79" s="303"/>
      <c r="AK79" s="303"/>
      <c r="AL79" s="303"/>
      <c r="AM79" s="303"/>
      <c r="AN79" s="304">
        <f>AO79/AP79</f>
        <v>118.64285714285714</v>
      </c>
      <c r="AO79" s="303">
        <f>SUM(B79:AM79)</f>
        <v>4983</v>
      </c>
      <c r="AP79" s="303">
        <f>COUNT(B79:AM79)*3</f>
        <v>42</v>
      </c>
      <c r="AQ79" s="303">
        <f>MAX(B79:AM79)</f>
        <v>388</v>
      </c>
      <c r="AR79" s="303">
        <f>COUNTIF(B79:AJ79,"&gt;399")</f>
        <v>0</v>
      </c>
    </row>
    <row r="80" spans="1:45">
      <c r="A80" s="303" t="s">
        <v>284</v>
      </c>
      <c r="B80" s="303">
        <v>333</v>
      </c>
      <c r="C80" s="303">
        <v>329</v>
      </c>
      <c r="D80" s="303">
        <v>413</v>
      </c>
      <c r="E80" s="303">
        <v>329</v>
      </c>
      <c r="F80" s="303">
        <v>349</v>
      </c>
      <c r="G80" s="303">
        <v>333</v>
      </c>
      <c r="H80" s="303">
        <v>376</v>
      </c>
      <c r="I80" s="303">
        <v>351</v>
      </c>
      <c r="J80" s="303">
        <v>348</v>
      </c>
      <c r="K80" s="303"/>
      <c r="L80" s="303">
        <v>381</v>
      </c>
      <c r="M80" s="303">
        <v>377</v>
      </c>
      <c r="N80" s="303">
        <v>330</v>
      </c>
      <c r="O80" s="303">
        <v>335</v>
      </c>
      <c r="P80" s="303">
        <v>341</v>
      </c>
      <c r="Q80" s="303"/>
      <c r="R80" s="303"/>
      <c r="S80" s="303"/>
      <c r="T80" s="303"/>
      <c r="U80" s="303"/>
      <c r="V80" s="303"/>
      <c r="W80" s="303"/>
      <c r="X80" s="303"/>
      <c r="Y80" s="303"/>
      <c r="Z80" s="303"/>
      <c r="AA80" s="303"/>
      <c r="AB80" s="303"/>
      <c r="AC80" s="303"/>
      <c r="AD80" s="303"/>
      <c r="AE80" s="303"/>
      <c r="AF80" s="303"/>
      <c r="AG80" s="303"/>
      <c r="AH80" s="303"/>
      <c r="AI80" s="303"/>
      <c r="AJ80" s="303"/>
      <c r="AK80" s="303"/>
      <c r="AL80" s="303"/>
      <c r="AM80" s="303"/>
      <c r="AN80" s="304">
        <f>AO80/AP80</f>
        <v>117.26190476190476</v>
      </c>
      <c r="AO80" s="303">
        <f>SUM(B80:AM80)</f>
        <v>4925</v>
      </c>
      <c r="AP80" s="303">
        <f>COUNT(B80:AM80)*3</f>
        <v>42</v>
      </c>
      <c r="AQ80" s="303">
        <f>MAX(B80:AM80)</f>
        <v>413</v>
      </c>
      <c r="AR80" s="303">
        <f>COUNTIF(B80:AJ80,"&gt;399")</f>
        <v>1</v>
      </c>
    </row>
    <row r="81" spans="1:45">
      <c r="A81" s="303" t="s">
        <v>283</v>
      </c>
      <c r="B81" s="303">
        <v>348</v>
      </c>
      <c r="C81" s="303">
        <v>345</v>
      </c>
      <c r="D81" s="303">
        <v>346</v>
      </c>
      <c r="E81" s="303">
        <v>341</v>
      </c>
      <c r="F81" s="303">
        <v>359</v>
      </c>
      <c r="G81" s="303">
        <v>268</v>
      </c>
      <c r="H81" s="303">
        <v>375</v>
      </c>
      <c r="I81" s="303">
        <v>376</v>
      </c>
      <c r="J81" s="303">
        <v>345</v>
      </c>
      <c r="K81" s="303">
        <v>334</v>
      </c>
      <c r="L81" s="303">
        <v>331</v>
      </c>
      <c r="M81" s="303">
        <v>402</v>
      </c>
      <c r="N81" s="303">
        <v>338</v>
      </c>
      <c r="O81" s="303">
        <v>312</v>
      </c>
      <c r="P81" s="303"/>
      <c r="Q81" s="303"/>
      <c r="R81" s="303"/>
      <c r="S81" s="303"/>
      <c r="T81" s="303"/>
      <c r="U81" s="303"/>
      <c r="V81" s="303"/>
      <c r="W81" s="303"/>
      <c r="X81" s="303"/>
      <c r="Y81" s="303"/>
      <c r="Z81" s="303"/>
      <c r="AA81" s="303"/>
      <c r="AB81" s="303"/>
      <c r="AC81" s="303"/>
      <c r="AD81" s="303"/>
      <c r="AE81" s="303"/>
      <c r="AF81" s="303"/>
      <c r="AG81" s="303"/>
      <c r="AH81" s="303"/>
      <c r="AI81" s="303"/>
      <c r="AJ81" s="303"/>
      <c r="AK81" s="303"/>
      <c r="AL81" s="303"/>
      <c r="AM81" s="303"/>
      <c r="AN81" s="304">
        <f>AO81/AP81</f>
        <v>114.76190476190476</v>
      </c>
      <c r="AO81" s="303">
        <f>SUM(B81:AM81)</f>
        <v>4820</v>
      </c>
      <c r="AP81" s="303">
        <f>COUNT(B81:AM81)*3</f>
        <v>42</v>
      </c>
      <c r="AQ81" s="303">
        <f>MAX(B81:AM81)</f>
        <v>402</v>
      </c>
      <c r="AR81" s="303">
        <f>COUNTIF(B81:AJ81,"&gt;399")</f>
        <v>1</v>
      </c>
    </row>
    <row r="82" spans="1:45">
      <c r="A82" s="303" t="s">
        <v>281</v>
      </c>
      <c r="B82" s="303">
        <v>366</v>
      </c>
      <c r="C82" s="303">
        <v>346</v>
      </c>
      <c r="D82" s="303">
        <v>328</v>
      </c>
      <c r="E82" s="303">
        <v>324</v>
      </c>
      <c r="F82" s="303">
        <v>316</v>
      </c>
      <c r="G82" s="303"/>
      <c r="H82" s="303"/>
      <c r="I82" s="303"/>
      <c r="J82" s="303">
        <v>346</v>
      </c>
      <c r="K82" s="303">
        <v>324</v>
      </c>
      <c r="L82" s="303">
        <v>370</v>
      </c>
      <c r="M82" s="303">
        <v>353</v>
      </c>
      <c r="N82" s="303">
        <v>309</v>
      </c>
      <c r="O82" s="303">
        <v>333</v>
      </c>
      <c r="P82" s="303">
        <v>367</v>
      </c>
      <c r="Q82" s="303"/>
      <c r="R82" s="303"/>
      <c r="S82" s="303"/>
      <c r="T82" s="303"/>
      <c r="U82" s="303"/>
      <c r="V82" s="303"/>
      <c r="W82" s="303"/>
      <c r="X82" s="303"/>
      <c r="Y82" s="303"/>
      <c r="Z82" s="303"/>
      <c r="AA82" s="303"/>
      <c r="AB82" s="303"/>
      <c r="AC82" s="303"/>
      <c r="AD82" s="303"/>
      <c r="AE82" s="303"/>
      <c r="AF82" s="303"/>
      <c r="AG82" s="303"/>
      <c r="AH82" s="303"/>
      <c r="AI82" s="303"/>
      <c r="AJ82" s="303"/>
      <c r="AK82" s="303"/>
      <c r="AL82" s="303"/>
      <c r="AM82" s="303"/>
      <c r="AN82" s="304">
        <f>AO82/AP82</f>
        <v>113.38888888888889</v>
      </c>
      <c r="AO82" s="303">
        <f>SUM(B82:AM82)</f>
        <v>4082</v>
      </c>
      <c r="AP82" s="303">
        <f>COUNT(B82:AM82)*3</f>
        <v>36</v>
      </c>
      <c r="AQ82" s="303">
        <f>MAX(B82:AM82)</f>
        <v>370</v>
      </c>
      <c r="AR82" s="303">
        <f>COUNTIF(B82:AJ82,"&gt;399")</f>
        <v>0</v>
      </c>
    </row>
    <row r="83" spans="1:45">
      <c r="A83" s="303" t="s">
        <v>74</v>
      </c>
      <c r="B83" s="303"/>
      <c r="C83" s="303">
        <v>304</v>
      </c>
      <c r="D83" s="303">
        <v>345</v>
      </c>
      <c r="E83" s="303">
        <v>339</v>
      </c>
      <c r="F83" s="303">
        <v>340</v>
      </c>
      <c r="G83" s="303">
        <v>330</v>
      </c>
      <c r="H83" s="303">
        <v>324</v>
      </c>
      <c r="I83" s="303">
        <v>284</v>
      </c>
      <c r="J83" s="303">
        <v>319</v>
      </c>
      <c r="K83" s="303">
        <v>347</v>
      </c>
      <c r="L83" s="303">
        <v>346</v>
      </c>
      <c r="M83" s="303">
        <v>367</v>
      </c>
      <c r="N83" s="303">
        <v>345</v>
      </c>
      <c r="O83" s="303">
        <v>371</v>
      </c>
      <c r="P83" s="303">
        <v>355</v>
      </c>
      <c r="Q83" s="303"/>
      <c r="R83" s="303"/>
      <c r="S83" s="303"/>
      <c r="T83" s="303"/>
      <c r="U83" s="303"/>
      <c r="V83" s="303"/>
      <c r="W83" s="303"/>
      <c r="X83" s="303"/>
      <c r="Y83" s="303"/>
      <c r="Z83" s="303"/>
      <c r="AA83" s="303"/>
      <c r="AB83" s="303"/>
      <c r="AC83" s="303"/>
      <c r="AD83" s="303"/>
      <c r="AE83" s="303"/>
      <c r="AF83" s="303"/>
      <c r="AG83" s="303"/>
      <c r="AH83" s="303"/>
      <c r="AI83" s="303"/>
      <c r="AJ83" s="303"/>
      <c r="AK83" s="303"/>
      <c r="AL83" s="303"/>
      <c r="AM83" s="303"/>
      <c r="AN83" s="304">
        <f>AO83/AP83</f>
        <v>112.28571428571429</v>
      </c>
      <c r="AO83" s="303">
        <f>SUM(B83:AM83)</f>
        <v>4716</v>
      </c>
      <c r="AP83" s="303">
        <f>COUNT(B83:AM83)*3</f>
        <v>42</v>
      </c>
      <c r="AQ83" s="303">
        <f>MAX(B83:AM83)</f>
        <v>371</v>
      </c>
      <c r="AR83" s="303">
        <f>COUNTIF(B83:AJ83,"&gt;399")</f>
        <v>0</v>
      </c>
    </row>
    <row r="84" spans="1:45">
      <c r="AR84" s="2"/>
    </row>
    <row r="85" spans="1:45" s="14" customFormat="1" ht="18">
      <c r="A85" s="308" t="s">
        <v>228</v>
      </c>
      <c r="B85" s="309">
        <v>1</v>
      </c>
      <c r="C85" s="309">
        <v>2</v>
      </c>
      <c r="D85" s="309">
        <v>3</v>
      </c>
      <c r="E85" s="309">
        <v>4</v>
      </c>
      <c r="F85" s="309">
        <v>5</v>
      </c>
      <c r="G85" s="309">
        <v>6</v>
      </c>
      <c r="H85" s="309">
        <v>7</v>
      </c>
      <c r="I85" s="309">
        <v>8</v>
      </c>
      <c r="J85" s="309">
        <v>9</v>
      </c>
      <c r="K85" s="309">
        <v>10</v>
      </c>
      <c r="L85" s="309">
        <v>11</v>
      </c>
      <c r="M85" s="309">
        <v>12</v>
      </c>
      <c r="N85" s="309">
        <v>13</v>
      </c>
      <c r="O85" s="309">
        <v>14</v>
      </c>
      <c r="P85" s="309">
        <v>15</v>
      </c>
      <c r="Q85" s="309">
        <v>16</v>
      </c>
      <c r="R85" s="309">
        <v>17</v>
      </c>
      <c r="S85" s="309">
        <v>18</v>
      </c>
      <c r="T85" s="309">
        <v>19</v>
      </c>
      <c r="U85" s="309">
        <v>20</v>
      </c>
      <c r="V85" s="309">
        <v>21</v>
      </c>
      <c r="W85" s="309">
        <v>22</v>
      </c>
      <c r="X85" s="309">
        <v>23</v>
      </c>
      <c r="Y85" s="309">
        <v>24</v>
      </c>
      <c r="Z85" s="309">
        <v>25</v>
      </c>
      <c r="AA85" s="309">
        <v>26</v>
      </c>
      <c r="AB85" s="309">
        <v>27</v>
      </c>
      <c r="AC85" s="309">
        <v>28</v>
      </c>
      <c r="AD85" s="309">
        <v>29</v>
      </c>
      <c r="AE85" s="309">
        <v>30</v>
      </c>
      <c r="AF85" s="309">
        <v>31</v>
      </c>
      <c r="AG85" s="309">
        <v>32</v>
      </c>
      <c r="AH85" s="309">
        <v>33</v>
      </c>
      <c r="AI85" s="309">
        <v>34</v>
      </c>
      <c r="AJ85" s="309">
        <v>35</v>
      </c>
      <c r="AK85" s="309"/>
      <c r="AL85" s="309"/>
      <c r="AM85" s="309"/>
      <c r="AN85" s="309" t="s">
        <v>38</v>
      </c>
      <c r="AO85" s="309" t="s">
        <v>39</v>
      </c>
      <c r="AP85" s="309" t="s">
        <v>40</v>
      </c>
      <c r="AQ85" s="309" t="s">
        <v>41</v>
      </c>
      <c r="AR85" s="309" t="s">
        <v>62</v>
      </c>
      <c r="AS85" s="19"/>
    </row>
    <row r="86" spans="1:45">
      <c r="A86" s="310" t="s">
        <v>324</v>
      </c>
      <c r="B86" s="310">
        <v>326</v>
      </c>
      <c r="C86" s="310">
        <v>341</v>
      </c>
      <c r="D86" s="310">
        <v>309</v>
      </c>
      <c r="E86" s="310">
        <v>331</v>
      </c>
      <c r="F86" s="310">
        <v>365</v>
      </c>
      <c r="G86" s="310">
        <v>335</v>
      </c>
      <c r="H86" s="310"/>
      <c r="I86" s="310">
        <v>342</v>
      </c>
      <c r="J86" s="310">
        <v>327</v>
      </c>
      <c r="K86" s="310">
        <v>346</v>
      </c>
      <c r="L86" s="310">
        <v>390</v>
      </c>
      <c r="M86" s="310">
        <v>339</v>
      </c>
      <c r="N86" s="310">
        <v>350</v>
      </c>
      <c r="O86" s="310">
        <v>325</v>
      </c>
      <c r="P86" s="310">
        <v>379</v>
      </c>
      <c r="Q86" s="310"/>
      <c r="R86" s="310"/>
      <c r="S86" s="310"/>
      <c r="T86" s="310"/>
      <c r="U86" s="310"/>
      <c r="V86" s="310"/>
      <c r="W86" s="310"/>
      <c r="X86" s="310"/>
      <c r="Y86" s="310"/>
      <c r="Z86" s="310"/>
      <c r="AA86" s="310"/>
      <c r="AB86" s="310"/>
      <c r="AC86" s="310"/>
      <c r="AD86" s="310"/>
      <c r="AE86" s="310"/>
      <c r="AF86" s="310"/>
      <c r="AG86" s="310"/>
      <c r="AH86" s="310"/>
      <c r="AI86" s="310"/>
      <c r="AJ86" s="310"/>
      <c r="AK86" s="310"/>
      <c r="AL86" s="310"/>
      <c r="AM86" s="310"/>
      <c r="AN86" s="311">
        <f>AO86/AP86</f>
        <v>114.4047619047619</v>
      </c>
      <c r="AO86" s="310">
        <f>SUM(B86:AM86)</f>
        <v>4805</v>
      </c>
      <c r="AP86" s="310">
        <f>COUNT(B86:AM86)*3</f>
        <v>42</v>
      </c>
      <c r="AQ86" s="310">
        <f>MAX(B86:AM86)</f>
        <v>390</v>
      </c>
      <c r="AR86" s="310">
        <f>COUNTIF(B86:AJ86,"&gt;399")</f>
        <v>0</v>
      </c>
    </row>
    <row r="87" spans="1:45">
      <c r="A87" s="310" t="s">
        <v>248</v>
      </c>
      <c r="B87" s="310">
        <v>367</v>
      </c>
      <c r="C87" s="310">
        <v>321</v>
      </c>
      <c r="D87" s="310">
        <v>332</v>
      </c>
      <c r="E87" s="310"/>
      <c r="F87" s="310">
        <v>369</v>
      </c>
      <c r="G87" s="310">
        <v>351</v>
      </c>
      <c r="H87" s="310"/>
      <c r="I87" s="310"/>
      <c r="J87" s="310">
        <v>339</v>
      </c>
      <c r="K87" s="310">
        <v>333</v>
      </c>
      <c r="L87" s="310">
        <v>309</v>
      </c>
      <c r="M87" s="310">
        <v>325</v>
      </c>
      <c r="N87" s="310">
        <v>383</v>
      </c>
      <c r="O87" s="310">
        <v>320</v>
      </c>
      <c r="P87" s="310">
        <v>343</v>
      </c>
      <c r="Q87" s="310"/>
      <c r="R87" s="310"/>
      <c r="S87" s="310"/>
      <c r="T87" s="310"/>
      <c r="U87" s="310"/>
      <c r="V87" s="310"/>
      <c r="W87" s="310"/>
      <c r="X87" s="310"/>
      <c r="Y87" s="310"/>
      <c r="Z87" s="310"/>
      <c r="AA87" s="310"/>
      <c r="AB87" s="310"/>
      <c r="AC87" s="310"/>
      <c r="AD87" s="310"/>
      <c r="AE87" s="310"/>
      <c r="AF87" s="310"/>
      <c r="AG87" s="310"/>
      <c r="AH87" s="310"/>
      <c r="AI87" s="310"/>
      <c r="AJ87" s="310"/>
      <c r="AK87" s="310"/>
      <c r="AL87" s="310"/>
      <c r="AM87" s="310"/>
      <c r="AN87" s="311">
        <f>AO87/AP87</f>
        <v>113.66666666666667</v>
      </c>
      <c r="AO87" s="310">
        <f>SUM(B87:AM87)</f>
        <v>4092</v>
      </c>
      <c r="AP87" s="310">
        <f>COUNT(B87:AM87)*3</f>
        <v>36</v>
      </c>
      <c r="AQ87" s="310">
        <f>MAX(B87:AM87)</f>
        <v>383</v>
      </c>
      <c r="AR87" s="310">
        <f>COUNTIF(B87:AJ87,"&gt;399")</f>
        <v>0</v>
      </c>
    </row>
    <row r="88" spans="1:45">
      <c r="A88" s="310" t="s">
        <v>250</v>
      </c>
      <c r="B88" s="310">
        <v>345</v>
      </c>
      <c r="C88" s="310"/>
      <c r="D88" s="310">
        <v>346</v>
      </c>
      <c r="E88" s="310">
        <v>278</v>
      </c>
      <c r="F88" s="310">
        <v>349</v>
      </c>
      <c r="G88" s="310">
        <v>317</v>
      </c>
      <c r="H88" s="310">
        <v>367</v>
      </c>
      <c r="I88" s="310">
        <v>289</v>
      </c>
      <c r="J88" s="310">
        <v>299</v>
      </c>
      <c r="K88" s="310"/>
      <c r="L88" s="310">
        <v>332</v>
      </c>
      <c r="M88" s="310"/>
      <c r="N88" s="310"/>
      <c r="O88" s="310">
        <v>358</v>
      </c>
      <c r="P88" s="310"/>
      <c r="Q88" s="310"/>
      <c r="R88" s="310"/>
      <c r="S88" s="310"/>
      <c r="T88" s="310"/>
      <c r="U88" s="310"/>
      <c r="V88" s="310"/>
      <c r="W88" s="310"/>
      <c r="X88" s="310"/>
      <c r="Y88" s="310"/>
      <c r="Z88" s="310"/>
      <c r="AA88" s="310"/>
      <c r="AB88" s="310"/>
      <c r="AC88" s="310"/>
      <c r="AD88" s="310"/>
      <c r="AE88" s="310"/>
      <c r="AF88" s="310"/>
      <c r="AG88" s="310"/>
      <c r="AH88" s="310"/>
      <c r="AI88" s="310"/>
      <c r="AJ88" s="310"/>
      <c r="AK88" s="310"/>
      <c r="AL88" s="310"/>
      <c r="AM88" s="310"/>
      <c r="AN88" s="311">
        <f>AO88/AP88</f>
        <v>109.33333333333333</v>
      </c>
      <c r="AO88" s="310">
        <f>SUM(B88:AM88)</f>
        <v>3280</v>
      </c>
      <c r="AP88" s="310">
        <f>COUNT(B88:AM88)*3</f>
        <v>30</v>
      </c>
      <c r="AQ88" s="310">
        <f>MAX(B88:AM88)</f>
        <v>367</v>
      </c>
      <c r="AR88" s="310">
        <f>COUNTIF(B88:AJ88,"&gt;399")</f>
        <v>0</v>
      </c>
    </row>
    <row r="89" spans="1:45">
      <c r="A89" s="310" t="s">
        <v>339</v>
      </c>
      <c r="B89" s="310"/>
      <c r="C89" s="310"/>
      <c r="D89" s="310"/>
      <c r="E89" s="310">
        <v>376</v>
      </c>
      <c r="F89" s="310"/>
      <c r="G89" s="310"/>
      <c r="H89" s="310"/>
      <c r="I89" s="310"/>
      <c r="J89" s="310"/>
      <c r="K89" s="310">
        <v>357</v>
      </c>
      <c r="L89" s="310"/>
      <c r="M89" s="310">
        <v>271</v>
      </c>
      <c r="N89" s="310">
        <v>329</v>
      </c>
      <c r="O89" s="310"/>
      <c r="P89" s="310">
        <v>299</v>
      </c>
      <c r="Q89" s="310"/>
      <c r="R89" s="310"/>
      <c r="S89" s="310"/>
      <c r="T89" s="310"/>
      <c r="U89" s="310"/>
      <c r="V89" s="310"/>
      <c r="W89" s="310"/>
      <c r="X89" s="310"/>
      <c r="Y89" s="310"/>
      <c r="Z89" s="310"/>
      <c r="AA89" s="310"/>
      <c r="AB89" s="310"/>
      <c r="AC89" s="310"/>
      <c r="AD89" s="310"/>
      <c r="AE89" s="310"/>
      <c r="AF89" s="310"/>
      <c r="AG89" s="310"/>
      <c r="AH89" s="310"/>
      <c r="AI89" s="310"/>
      <c r="AJ89" s="310"/>
      <c r="AK89" s="310"/>
      <c r="AL89" s="310"/>
      <c r="AM89" s="310"/>
      <c r="AN89" s="311">
        <f>AO89/AP89</f>
        <v>108.8</v>
      </c>
      <c r="AO89" s="310">
        <f>SUM(B89:AM89)</f>
        <v>1632</v>
      </c>
      <c r="AP89" s="310">
        <f>COUNT(B89:AM89)*3</f>
        <v>15</v>
      </c>
      <c r="AQ89" s="310">
        <f>MAX(B89:AM89)</f>
        <v>376</v>
      </c>
      <c r="AR89" s="310">
        <f>COUNTIF(B89:AJ89,"&gt;399")</f>
        <v>0</v>
      </c>
    </row>
    <row r="90" spans="1:45">
      <c r="A90" s="310" t="s">
        <v>249</v>
      </c>
      <c r="B90" s="310">
        <v>327</v>
      </c>
      <c r="C90" s="310">
        <v>314</v>
      </c>
      <c r="D90" s="310">
        <v>328</v>
      </c>
      <c r="E90" s="310"/>
      <c r="F90" s="310">
        <v>330</v>
      </c>
      <c r="G90" s="310">
        <v>291</v>
      </c>
      <c r="H90" s="310">
        <v>324</v>
      </c>
      <c r="I90" s="310">
        <v>328</v>
      </c>
      <c r="J90" s="310">
        <v>330</v>
      </c>
      <c r="K90" s="310">
        <v>362</v>
      </c>
      <c r="L90" s="310">
        <v>298</v>
      </c>
      <c r="M90" s="310">
        <v>340</v>
      </c>
      <c r="N90" s="310">
        <v>328</v>
      </c>
      <c r="O90" s="310">
        <v>290</v>
      </c>
      <c r="P90" s="310">
        <v>359</v>
      </c>
      <c r="Q90" s="310"/>
      <c r="R90" s="310"/>
      <c r="S90" s="310"/>
      <c r="T90" s="310"/>
      <c r="U90" s="310"/>
      <c r="V90" s="310"/>
      <c r="W90" s="310"/>
      <c r="X90" s="310"/>
      <c r="Y90" s="310"/>
      <c r="Z90" s="310"/>
      <c r="AA90" s="310"/>
      <c r="AB90" s="310"/>
      <c r="AC90" s="310"/>
      <c r="AD90" s="310"/>
      <c r="AE90" s="310"/>
      <c r="AF90" s="310"/>
      <c r="AG90" s="310"/>
      <c r="AH90" s="310"/>
      <c r="AI90" s="310"/>
      <c r="AJ90" s="310"/>
      <c r="AK90" s="310"/>
      <c r="AL90" s="310"/>
      <c r="AM90" s="310"/>
      <c r="AN90" s="311">
        <f>AO90/AP90</f>
        <v>108.30952380952381</v>
      </c>
      <c r="AO90" s="310">
        <f>SUM(B90:AM90)</f>
        <v>4549</v>
      </c>
      <c r="AP90" s="310">
        <f>COUNT(B90:AM90)*3</f>
        <v>42</v>
      </c>
      <c r="AQ90" s="310">
        <f>MAX(B90:AM90)</f>
        <v>362</v>
      </c>
      <c r="AR90" s="310">
        <f>COUNTIF(B90:AJ90,"&gt;399")</f>
        <v>0</v>
      </c>
    </row>
    <row r="91" spans="1:45">
      <c r="A91" s="310" t="s">
        <v>167</v>
      </c>
      <c r="B91" s="310">
        <v>0</v>
      </c>
      <c r="C91" s="310"/>
      <c r="D91" s="310"/>
      <c r="E91" s="310"/>
      <c r="F91" s="310"/>
      <c r="G91" s="310"/>
      <c r="H91" s="310"/>
      <c r="I91" s="310"/>
      <c r="J91" s="310"/>
      <c r="K91" s="310"/>
      <c r="L91" s="310"/>
      <c r="M91" s="310"/>
      <c r="N91" s="310"/>
      <c r="O91" s="310"/>
      <c r="P91" s="310"/>
      <c r="Q91" s="310"/>
      <c r="R91" s="310"/>
      <c r="S91" s="310"/>
      <c r="T91" s="310"/>
      <c r="U91" s="310"/>
      <c r="V91" s="310"/>
      <c r="W91" s="310"/>
      <c r="X91" s="310"/>
      <c r="Y91" s="310"/>
      <c r="Z91" s="310"/>
      <c r="AA91" s="310"/>
      <c r="AB91" s="310"/>
      <c r="AC91" s="310"/>
      <c r="AD91" s="310"/>
      <c r="AE91" s="310"/>
      <c r="AF91" s="310"/>
      <c r="AG91" s="310"/>
      <c r="AH91" s="310"/>
      <c r="AI91" s="310"/>
      <c r="AJ91" s="310"/>
      <c r="AK91" s="310"/>
      <c r="AL91" s="310"/>
      <c r="AM91" s="310"/>
      <c r="AN91" s="311">
        <f>AO91/AP91</f>
        <v>0</v>
      </c>
      <c r="AO91" s="310">
        <f>SUM(B91:AM91)</f>
        <v>0</v>
      </c>
      <c r="AP91" s="310">
        <f>COUNT(B91:AM91)*3</f>
        <v>3</v>
      </c>
      <c r="AQ91" s="310">
        <f>MAX(B91:AM91)</f>
        <v>0</v>
      </c>
      <c r="AR91" s="310">
        <f>COUNTIF(B91:AJ91,"&gt;399")</f>
        <v>0</v>
      </c>
    </row>
    <row r="92" spans="1:45">
      <c r="A92" s="305"/>
      <c r="B92" s="305"/>
      <c r="C92" s="305"/>
      <c r="D92" s="305"/>
      <c r="E92" s="305"/>
      <c r="F92" s="305"/>
      <c r="G92" s="305"/>
      <c r="H92" s="305"/>
      <c r="I92" s="305"/>
      <c r="J92" s="305"/>
      <c r="K92" s="305"/>
      <c r="L92" s="305"/>
      <c r="M92" s="305"/>
      <c r="N92" s="305"/>
      <c r="O92" s="305"/>
      <c r="P92" s="305"/>
      <c r="Q92" s="305"/>
      <c r="R92" s="305"/>
      <c r="S92" s="305"/>
      <c r="T92" s="305"/>
      <c r="U92" s="305"/>
      <c r="V92" s="305"/>
      <c r="W92" s="305"/>
      <c r="X92" s="305"/>
      <c r="Y92" s="305"/>
      <c r="Z92" s="305"/>
      <c r="AA92" s="305"/>
      <c r="AB92" s="305"/>
      <c r="AC92" s="305"/>
      <c r="AD92" s="305"/>
      <c r="AE92" s="305"/>
      <c r="AF92" s="305"/>
      <c r="AG92" s="305"/>
      <c r="AH92" s="305"/>
      <c r="AI92" s="305"/>
      <c r="AJ92" s="305"/>
      <c r="AK92" s="305"/>
      <c r="AL92" s="306"/>
      <c r="AM92" s="228"/>
      <c r="AN92" s="307"/>
      <c r="AO92" s="305"/>
      <c r="AP92" s="305"/>
      <c r="AQ92" s="306"/>
      <c r="AR92" s="305"/>
    </row>
    <row r="93" spans="1:45">
      <c r="A93" s="305"/>
      <c r="B93" s="305"/>
      <c r="C93" s="305"/>
      <c r="D93" s="305"/>
      <c r="E93" s="305"/>
      <c r="F93" s="305"/>
      <c r="G93" s="305"/>
      <c r="H93" s="305"/>
      <c r="I93" s="305"/>
      <c r="J93" s="305"/>
      <c r="K93" s="305"/>
      <c r="L93" s="305"/>
      <c r="M93" s="305"/>
      <c r="N93" s="305"/>
      <c r="O93" s="305"/>
      <c r="P93" s="305"/>
      <c r="Q93" s="305"/>
      <c r="R93" s="305"/>
      <c r="S93" s="305"/>
      <c r="T93" s="305"/>
      <c r="U93" s="305"/>
      <c r="V93" s="305"/>
      <c r="W93" s="305"/>
      <c r="X93" s="305"/>
      <c r="Y93" s="305"/>
      <c r="Z93" s="305"/>
      <c r="AA93" s="305"/>
      <c r="AB93" s="305"/>
      <c r="AC93" s="305"/>
      <c r="AD93" s="305"/>
      <c r="AE93" s="305"/>
      <c r="AF93" s="305"/>
      <c r="AG93" s="305"/>
      <c r="AH93" s="305"/>
      <c r="AI93" s="305"/>
      <c r="AJ93" s="305"/>
      <c r="AK93" s="305"/>
      <c r="AL93" s="306"/>
      <c r="AM93" s="228"/>
      <c r="AN93" s="307"/>
      <c r="AO93" s="305"/>
      <c r="AP93" s="305"/>
      <c r="AQ93" s="306"/>
      <c r="AR93" s="305"/>
    </row>
    <row r="94" spans="1:45">
      <c r="A94" s="305"/>
      <c r="B94" s="305"/>
      <c r="C94" s="305"/>
      <c r="D94" s="305"/>
      <c r="E94" s="305"/>
      <c r="F94" s="305"/>
      <c r="G94" s="305"/>
      <c r="H94" s="305"/>
      <c r="I94" s="305"/>
      <c r="J94" s="305"/>
      <c r="K94" s="305"/>
      <c r="L94" s="305"/>
      <c r="M94" s="305"/>
      <c r="N94" s="305"/>
      <c r="O94" s="305"/>
      <c r="P94" s="305"/>
      <c r="Q94" s="305"/>
      <c r="R94" s="305"/>
      <c r="S94" s="305"/>
      <c r="T94" s="305"/>
      <c r="U94" s="305"/>
      <c r="V94" s="305"/>
      <c r="W94" s="305"/>
      <c r="X94" s="305"/>
      <c r="Y94" s="305"/>
      <c r="Z94" s="305"/>
      <c r="AA94" s="305"/>
      <c r="AB94" s="305"/>
      <c r="AC94" s="305"/>
      <c r="AD94" s="305"/>
      <c r="AE94" s="305"/>
      <c r="AF94" s="305"/>
      <c r="AG94" s="305"/>
      <c r="AH94" s="305"/>
      <c r="AI94" s="305"/>
      <c r="AJ94" s="305"/>
      <c r="AK94" s="305"/>
      <c r="AL94" s="306"/>
      <c r="AM94" s="228"/>
      <c r="AN94" s="307"/>
      <c r="AO94" s="305"/>
      <c r="AP94" s="305"/>
      <c r="AQ94" s="306"/>
      <c r="AR94" s="305"/>
    </row>
    <row r="95" spans="1:45" ht="18">
      <c r="A95" s="229" t="s">
        <v>174</v>
      </c>
      <c r="B95" s="230">
        <v>1</v>
      </c>
      <c r="C95" s="230">
        <v>2</v>
      </c>
      <c r="D95" s="230">
        <v>3</v>
      </c>
      <c r="E95" s="230">
        <v>4</v>
      </c>
      <c r="F95" s="230">
        <v>5</v>
      </c>
      <c r="G95" s="230">
        <v>6</v>
      </c>
      <c r="H95" s="230">
        <v>7</v>
      </c>
      <c r="I95" s="230">
        <v>8</v>
      </c>
      <c r="J95" s="230">
        <v>9</v>
      </c>
      <c r="K95" s="230">
        <v>10</v>
      </c>
      <c r="L95" s="230">
        <v>11</v>
      </c>
      <c r="M95" s="230">
        <v>12</v>
      </c>
      <c r="N95" s="230">
        <v>13</v>
      </c>
      <c r="O95" s="230">
        <v>14</v>
      </c>
      <c r="P95" s="230">
        <v>15</v>
      </c>
      <c r="Q95" s="230">
        <v>16</v>
      </c>
      <c r="R95" s="230">
        <v>17</v>
      </c>
      <c r="S95" s="230">
        <v>18</v>
      </c>
      <c r="T95" s="230">
        <v>19</v>
      </c>
      <c r="U95" s="230">
        <v>20</v>
      </c>
      <c r="V95" s="230">
        <v>21</v>
      </c>
      <c r="W95" s="230">
        <v>22</v>
      </c>
      <c r="X95" s="230">
        <v>23</v>
      </c>
      <c r="Y95" s="230">
        <v>24</v>
      </c>
      <c r="Z95" s="230">
        <v>25</v>
      </c>
      <c r="AA95" s="230">
        <v>26</v>
      </c>
      <c r="AB95" s="230">
        <v>27</v>
      </c>
      <c r="AC95" s="230">
        <v>28</v>
      </c>
      <c r="AD95" s="230">
        <v>29</v>
      </c>
      <c r="AE95" s="230">
        <v>30</v>
      </c>
      <c r="AF95" s="230">
        <v>31</v>
      </c>
      <c r="AG95" s="230">
        <v>32</v>
      </c>
      <c r="AH95" s="230">
        <v>33</v>
      </c>
      <c r="AI95" s="230">
        <v>34</v>
      </c>
      <c r="AJ95" s="230">
        <v>35</v>
      </c>
      <c r="AK95" s="230"/>
      <c r="AL95" s="231"/>
      <c r="AM95" s="232"/>
      <c r="AN95" s="233" t="s">
        <v>38</v>
      </c>
      <c r="AO95" s="230" t="s">
        <v>39</v>
      </c>
      <c r="AP95" s="230" t="s">
        <v>40</v>
      </c>
      <c r="AQ95" s="231" t="s">
        <v>41</v>
      </c>
      <c r="AR95" s="230" t="s">
        <v>62</v>
      </c>
    </row>
    <row r="96" spans="1:45">
      <c r="A96" s="234" t="s">
        <v>351</v>
      </c>
      <c r="B96" s="234"/>
      <c r="C96" s="234"/>
      <c r="D96" s="234"/>
      <c r="E96" s="234"/>
      <c r="F96" s="234"/>
      <c r="G96" s="234"/>
      <c r="H96" s="234">
        <v>408</v>
      </c>
      <c r="I96" s="234">
        <v>379</v>
      </c>
      <c r="J96" s="234"/>
      <c r="K96" s="234"/>
      <c r="L96" s="234"/>
      <c r="M96" s="234"/>
      <c r="N96" s="234"/>
      <c r="O96" s="234"/>
      <c r="P96" s="234">
        <v>407</v>
      </c>
      <c r="Q96" s="234"/>
      <c r="R96" s="234"/>
      <c r="S96" s="234"/>
      <c r="T96" s="234"/>
      <c r="U96" s="234"/>
      <c r="V96" s="234"/>
      <c r="W96" s="234"/>
      <c r="X96" s="234"/>
      <c r="Y96" s="234"/>
      <c r="Z96" s="234"/>
      <c r="AA96" s="234"/>
      <c r="AB96" s="234"/>
      <c r="AC96" s="234"/>
      <c r="AD96" s="234"/>
      <c r="AE96" s="234"/>
      <c r="AF96" s="234"/>
      <c r="AG96" s="234"/>
      <c r="AH96" s="234"/>
      <c r="AI96" s="234"/>
      <c r="AJ96" s="234"/>
      <c r="AK96" s="234"/>
      <c r="AL96" s="235"/>
      <c r="AM96" s="236"/>
      <c r="AN96" s="237">
        <f>AO96/AP96</f>
        <v>132.66666666666666</v>
      </c>
      <c r="AO96" s="234">
        <f>SUM(B96:AM96)</f>
        <v>1194</v>
      </c>
      <c r="AP96" s="234">
        <f>COUNT(B96:AM96)*3</f>
        <v>9</v>
      </c>
      <c r="AQ96" s="235">
        <f>MAX(B96:AM96)</f>
        <v>408</v>
      </c>
      <c r="AR96" s="234">
        <f>COUNTIF(B96:AJ96,"&gt;399")</f>
        <v>2</v>
      </c>
    </row>
    <row r="97" spans="1:44">
      <c r="A97" s="234" t="s">
        <v>350</v>
      </c>
      <c r="B97" s="234"/>
      <c r="C97" s="234"/>
      <c r="D97" s="234"/>
      <c r="E97" s="234"/>
      <c r="F97" s="234"/>
      <c r="G97" s="234"/>
      <c r="H97" s="234">
        <v>390</v>
      </c>
      <c r="I97" s="234"/>
      <c r="J97" s="234"/>
      <c r="K97" s="234"/>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c r="AI97" s="234"/>
      <c r="AJ97" s="234"/>
      <c r="AK97" s="234"/>
      <c r="AL97" s="235"/>
      <c r="AM97" s="236"/>
      <c r="AN97" s="237">
        <f>AO97/AP97</f>
        <v>130</v>
      </c>
      <c r="AO97" s="234">
        <f>SUM(B97:AM97)</f>
        <v>390</v>
      </c>
      <c r="AP97" s="234">
        <f>COUNT(B97:AM97)*3</f>
        <v>3</v>
      </c>
      <c r="AQ97" s="235">
        <f>MAX(B97:AM97)</f>
        <v>390</v>
      </c>
      <c r="AR97" s="234">
        <f>COUNTIF(B97:AJ97,"&gt;399")</f>
        <v>0</v>
      </c>
    </row>
    <row r="98" spans="1:44">
      <c r="A98" s="234" t="s">
        <v>346</v>
      </c>
      <c r="B98" s="234"/>
      <c r="C98" s="234"/>
      <c r="D98" s="234"/>
      <c r="E98" s="234"/>
      <c r="F98" s="234"/>
      <c r="G98" s="234">
        <v>380</v>
      </c>
      <c r="H98" s="234"/>
      <c r="I98" s="234"/>
      <c r="J98" s="234"/>
      <c r="K98" s="234"/>
      <c r="L98" s="234"/>
      <c r="M98" s="234"/>
      <c r="N98" s="234"/>
      <c r="O98" s="234"/>
      <c r="P98" s="234"/>
      <c r="Q98" s="234"/>
      <c r="R98" s="234"/>
      <c r="S98" s="234"/>
      <c r="T98" s="234"/>
      <c r="U98" s="234"/>
      <c r="V98" s="234"/>
      <c r="W98" s="234"/>
      <c r="X98" s="234"/>
      <c r="Y98" s="234"/>
      <c r="Z98" s="234"/>
      <c r="AA98" s="234"/>
      <c r="AB98" s="234"/>
      <c r="AC98" s="234"/>
      <c r="AD98" s="234"/>
      <c r="AE98" s="234"/>
      <c r="AF98" s="234"/>
      <c r="AG98" s="234"/>
      <c r="AH98" s="234"/>
      <c r="AI98" s="234"/>
      <c r="AJ98" s="234"/>
      <c r="AK98" s="234"/>
      <c r="AL98" s="235"/>
      <c r="AM98" s="236"/>
      <c r="AN98" s="237">
        <f>AO98/AP98</f>
        <v>126.66666666666667</v>
      </c>
      <c r="AO98" s="234">
        <f>SUM(B98:AM98)</f>
        <v>380</v>
      </c>
      <c r="AP98" s="234">
        <f>COUNT(B98:AM98)*3</f>
        <v>3</v>
      </c>
      <c r="AQ98" s="235">
        <f>MAX(B98:AM98)</f>
        <v>380</v>
      </c>
      <c r="AR98" s="234">
        <f>COUNTIF(B98:AJ98,"&gt;399")</f>
        <v>0</v>
      </c>
    </row>
    <row r="99" spans="1:44">
      <c r="A99" s="234" t="s">
        <v>358</v>
      </c>
      <c r="B99" s="234"/>
      <c r="C99" s="234"/>
      <c r="D99" s="234"/>
      <c r="E99" s="234"/>
      <c r="F99" s="234"/>
      <c r="G99" s="234"/>
      <c r="H99" s="234"/>
      <c r="I99" s="234"/>
      <c r="J99" s="234">
        <v>388</v>
      </c>
      <c r="K99" s="234"/>
      <c r="L99" s="234"/>
      <c r="M99" s="234"/>
      <c r="N99" s="234">
        <v>369</v>
      </c>
      <c r="O99" s="234"/>
      <c r="P99" s="234"/>
      <c r="Q99" s="234"/>
      <c r="R99" s="234"/>
      <c r="S99" s="234"/>
      <c r="T99" s="234"/>
      <c r="U99" s="234"/>
      <c r="V99" s="234"/>
      <c r="W99" s="234"/>
      <c r="X99" s="234"/>
      <c r="Y99" s="234"/>
      <c r="Z99" s="234"/>
      <c r="AA99" s="234"/>
      <c r="AB99" s="234"/>
      <c r="AC99" s="234"/>
      <c r="AD99" s="234"/>
      <c r="AE99" s="234"/>
      <c r="AF99" s="234"/>
      <c r="AG99" s="234"/>
      <c r="AH99" s="234"/>
      <c r="AI99" s="234"/>
      <c r="AJ99" s="234"/>
      <c r="AK99" s="234"/>
      <c r="AL99" s="235"/>
      <c r="AM99" s="236"/>
      <c r="AN99" s="237">
        <f>AO99/AP99</f>
        <v>126.16666666666667</v>
      </c>
      <c r="AO99" s="234">
        <f>SUM(B99:AM99)</f>
        <v>757</v>
      </c>
      <c r="AP99" s="234">
        <f>COUNT(B99:AM99)*3</f>
        <v>6</v>
      </c>
      <c r="AQ99" s="235">
        <f>MAX(B99:AM99)</f>
        <v>388</v>
      </c>
      <c r="AR99" s="234">
        <f>COUNTIF(B99:AJ99,"&gt;399")</f>
        <v>0</v>
      </c>
    </row>
    <row r="100" spans="1:44">
      <c r="A100" s="234" t="s">
        <v>367</v>
      </c>
      <c r="B100" s="234"/>
      <c r="C100" s="234"/>
      <c r="D100" s="234"/>
      <c r="E100" s="234"/>
      <c r="F100" s="234"/>
      <c r="G100" s="234"/>
      <c r="H100" s="234"/>
      <c r="I100" s="234"/>
      <c r="J100" s="234"/>
      <c r="K100" s="234"/>
      <c r="L100" s="234"/>
      <c r="M100" s="234">
        <v>377</v>
      </c>
      <c r="N100" s="234"/>
      <c r="O100" s="234"/>
      <c r="P100" s="234"/>
      <c r="Q100" s="234"/>
      <c r="R100" s="234"/>
      <c r="S100" s="234"/>
      <c r="T100" s="234"/>
      <c r="U100" s="234"/>
      <c r="V100" s="234"/>
      <c r="W100" s="234"/>
      <c r="X100" s="234"/>
      <c r="Y100" s="234"/>
      <c r="Z100" s="234"/>
      <c r="AA100" s="234"/>
      <c r="AB100" s="234"/>
      <c r="AC100" s="234"/>
      <c r="AD100" s="234"/>
      <c r="AE100" s="234"/>
      <c r="AF100" s="234"/>
      <c r="AG100" s="234"/>
      <c r="AH100" s="234"/>
      <c r="AI100" s="234"/>
      <c r="AJ100" s="234"/>
      <c r="AK100" s="234"/>
      <c r="AL100" s="235"/>
      <c r="AM100" s="236"/>
      <c r="AN100" s="237">
        <f>AO100/AP100</f>
        <v>125.66666666666667</v>
      </c>
      <c r="AO100" s="234">
        <f>SUM(B100:AM100)</f>
        <v>377</v>
      </c>
      <c r="AP100" s="234">
        <f>COUNT(B100:AM100)*3</f>
        <v>3</v>
      </c>
      <c r="AQ100" s="235">
        <f>MAX(B100:AM100)</f>
        <v>377</v>
      </c>
      <c r="AR100" s="234">
        <f>COUNTIF(B100:AJ100,"&gt;399")</f>
        <v>0</v>
      </c>
    </row>
    <row r="101" spans="1:44">
      <c r="A101" s="234" t="s">
        <v>329</v>
      </c>
      <c r="B101" s="234"/>
      <c r="C101" s="234">
        <v>373</v>
      </c>
      <c r="D101" s="234">
        <v>359</v>
      </c>
      <c r="E101" s="234"/>
      <c r="F101" s="234"/>
      <c r="G101" s="234"/>
      <c r="H101" s="234">
        <v>356</v>
      </c>
      <c r="I101" s="234"/>
      <c r="J101" s="234"/>
      <c r="K101" s="234"/>
      <c r="L101" s="234"/>
      <c r="M101" s="234">
        <v>400</v>
      </c>
      <c r="N101" s="234"/>
      <c r="O101" s="234"/>
      <c r="P101" s="234"/>
      <c r="Q101" s="234"/>
      <c r="R101" s="234"/>
      <c r="S101" s="234"/>
      <c r="T101" s="234"/>
      <c r="U101" s="234"/>
      <c r="V101" s="234"/>
      <c r="W101" s="234"/>
      <c r="X101" s="234"/>
      <c r="Y101" s="234"/>
      <c r="Z101" s="234"/>
      <c r="AA101" s="234"/>
      <c r="AB101" s="234"/>
      <c r="AC101" s="234"/>
      <c r="AD101" s="234"/>
      <c r="AE101" s="234"/>
      <c r="AF101" s="234"/>
      <c r="AG101" s="234"/>
      <c r="AH101" s="234"/>
      <c r="AI101" s="234"/>
      <c r="AJ101" s="234"/>
      <c r="AK101" s="234"/>
      <c r="AL101" s="235"/>
      <c r="AM101" s="236"/>
      <c r="AN101" s="237">
        <f>AO101/AP101</f>
        <v>124</v>
      </c>
      <c r="AO101" s="234">
        <f>SUM(B101:AM101)</f>
        <v>1488</v>
      </c>
      <c r="AP101" s="234">
        <f>COUNT(B101:AM101)*3</f>
        <v>12</v>
      </c>
      <c r="AQ101" s="235">
        <f>MAX(B101:AM101)</f>
        <v>400</v>
      </c>
      <c r="AR101" s="234">
        <f>COUNTIF(B101:AJ101,"&gt;399")</f>
        <v>1</v>
      </c>
    </row>
    <row r="102" spans="1:44">
      <c r="A102" s="234" t="s">
        <v>341</v>
      </c>
      <c r="B102" s="234"/>
      <c r="C102" s="234"/>
      <c r="D102" s="234"/>
      <c r="E102" s="234"/>
      <c r="F102" s="234">
        <v>359</v>
      </c>
      <c r="G102" s="234"/>
      <c r="H102" s="234"/>
      <c r="I102" s="234"/>
      <c r="J102" s="234">
        <v>384</v>
      </c>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5"/>
      <c r="AM102" s="236"/>
      <c r="AN102" s="237">
        <f>AO102/AP102</f>
        <v>123.83333333333333</v>
      </c>
      <c r="AO102" s="234">
        <f>SUM(B102:AM102)</f>
        <v>743</v>
      </c>
      <c r="AP102" s="234">
        <f>COUNT(B102:AM102)*3</f>
        <v>6</v>
      </c>
      <c r="AQ102" s="235">
        <f>MAX(B102:AM102)</f>
        <v>384</v>
      </c>
      <c r="AR102" s="234">
        <f>COUNTIF(B102:AJ102,"&gt;399")</f>
        <v>0</v>
      </c>
    </row>
    <row r="103" spans="1:44">
      <c r="A103" s="238" t="s">
        <v>330</v>
      </c>
      <c r="B103" s="238"/>
      <c r="C103" s="238">
        <v>374</v>
      </c>
      <c r="D103" s="238"/>
      <c r="E103" s="238">
        <v>355</v>
      </c>
      <c r="F103" s="238">
        <v>391</v>
      </c>
      <c r="G103" s="238"/>
      <c r="H103" s="238"/>
      <c r="I103" s="238"/>
      <c r="J103" s="238"/>
      <c r="K103" s="238">
        <v>341</v>
      </c>
      <c r="L103" s="238"/>
      <c r="M103" s="238"/>
      <c r="N103" s="238"/>
      <c r="O103" s="238"/>
      <c r="P103" s="238"/>
      <c r="Q103" s="238"/>
      <c r="R103" s="238"/>
      <c r="S103" s="238"/>
      <c r="T103" s="238"/>
      <c r="U103" s="238"/>
      <c r="V103" s="238"/>
      <c r="W103" s="238"/>
      <c r="X103" s="238"/>
      <c r="Y103" s="238"/>
      <c r="Z103" s="238"/>
      <c r="AA103" s="238"/>
      <c r="AB103" s="238"/>
      <c r="AC103" s="238"/>
      <c r="AD103" s="238"/>
      <c r="AE103" s="238"/>
      <c r="AF103" s="238"/>
      <c r="AG103" s="238"/>
      <c r="AH103" s="238"/>
      <c r="AI103" s="238"/>
      <c r="AJ103" s="238"/>
      <c r="AK103" s="238"/>
      <c r="AL103" s="239"/>
      <c r="AM103" s="236"/>
      <c r="AN103" s="237">
        <f>AO103/AP103</f>
        <v>121.75</v>
      </c>
      <c r="AO103" s="234">
        <f>SUM(B103:AM103)</f>
        <v>1461</v>
      </c>
      <c r="AP103" s="234">
        <f>COUNT(B103:AM103)*3</f>
        <v>12</v>
      </c>
      <c r="AQ103" s="235">
        <f>MAX(B103:AM103)</f>
        <v>391</v>
      </c>
      <c r="AR103" s="234">
        <f>COUNTIF(B103:AJ103,"&gt;399")</f>
        <v>0</v>
      </c>
    </row>
    <row r="104" spans="1:44">
      <c r="A104" s="234" t="s">
        <v>348</v>
      </c>
      <c r="B104" s="234"/>
      <c r="C104" s="234"/>
      <c r="D104" s="234"/>
      <c r="E104" s="234"/>
      <c r="F104" s="234"/>
      <c r="G104" s="234">
        <v>387</v>
      </c>
      <c r="H104" s="234">
        <v>347</v>
      </c>
      <c r="I104" s="234"/>
      <c r="J104" s="234"/>
      <c r="K104" s="234">
        <v>386</v>
      </c>
      <c r="L104" s="234"/>
      <c r="M104" s="234">
        <v>329</v>
      </c>
      <c r="N104" s="234"/>
      <c r="O104" s="234"/>
      <c r="P104" s="234"/>
      <c r="Q104" s="234"/>
      <c r="R104" s="234"/>
      <c r="S104" s="234"/>
      <c r="T104" s="234"/>
      <c r="U104" s="234"/>
      <c r="V104" s="234"/>
      <c r="W104" s="234"/>
      <c r="X104" s="234"/>
      <c r="Y104" s="234"/>
      <c r="Z104" s="234"/>
      <c r="AA104" s="234"/>
      <c r="AB104" s="234"/>
      <c r="AC104" s="234"/>
      <c r="AD104" s="234"/>
      <c r="AE104" s="234"/>
      <c r="AF104" s="234"/>
      <c r="AG104" s="234"/>
      <c r="AH104" s="234"/>
      <c r="AI104" s="234"/>
      <c r="AJ104" s="234"/>
      <c r="AK104" s="234"/>
      <c r="AL104" s="235"/>
      <c r="AM104" s="236"/>
      <c r="AN104" s="237">
        <f>AO104/AP104</f>
        <v>120.75</v>
      </c>
      <c r="AO104" s="234">
        <f>SUM(B104:AM104)</f>
        <v>1449</v>
      </c>
      <c r="AP104" s="234">
        <f>COUNT(B104:AM104)*3</f>
        <v>12</v>
      </c>
      <c r="AQ104" s="235">
        <f>MAX(B104:AM104)</f>
        <v>387</v>
      </c>
      <c r="AR104" s="234">
        <f>COUNTIF(B104:AJ104,"&gt;399")</f>
        <v>0</v>
      </c>
    </row>
    <row r="105" spans="1:44">
      <c r="A105" s="234" t="s">
        <v>362</v>
      </c>
      <c r="B105" s="234"/>
      <c r="C105" s="234"/>
      <c r="D105" s="234"/>
      <c r="E105" s="234"/>
      <c r="F105" s="234"/>
      <c r="G105" s="234"/>
      <c r="H105" s="234"/>
      <c r="I105" s="234"/>
      <c r="J105" s="234"/>
      <c r="K105" s="234">
        <v>367</v>
      </c>
      <c r="L105" s="234"/>
      <c r="M105" s="234"/>
      <c r="N105" s="234"/>
      <c r="O105" s="234">
        <v>369</v>
      </c>
      <c r="P105" s="234">
        <v>349</v>
      </c>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5"/>
      <c r="AM105" s="236"/>
      <c r="AN105" s="237">
        <f>AO105/AP105</f>
        <v>120.55555555555556</v>
      </c>
      <c r="AO105" s="234">
        <f>SUM(B105:AM105)</f>
        <v>1085</v>
      </c>
      <c r="AP105" s="234">
        <f>COUNT(B105:AM105)*3</f>
        <v>9</v>
      </c>
      <c r="AQ105" s="235">
        <f>MAX(B105:AM105)</f>
        <v>369</v>
      </c>
      <c r="AR105" s="234">
        <f>COUNTIF(B105:AJ105,"&gt;399")</f>
        <v>0</v>
      </c>
    </row>
    <row r="106" spans="1:44">
      <c r="A106" s="234" t="s">
        <v>365</v>
      </c>
      <c r="B106" s="234"/>
      <c r="C106" s="234"/>
      <c r="D106" s="234"/>
      <c r="E106" s="234"/>
      <c r="F106" s="234"/>
      <c r="G106" s="234"/>
      <c r="H106" s="234"/>
      <c r="I106" s="234"/>
      <c r="J106" s="234"/>
      <c r="K106" s="234"/>
      <c r="L106" s="234">
        <v>363</v>
      </c>
      <c r="M106" s="234"/>
      <c r="N106" s="234"/>
      <c r="O106" s="234"/>
      <c r="P106" s="234">
        <v>359</v>
      </c>
      <c r="Q106" s="234"/>
      <c r="R106" s="234"/>
      <c r="S106" s="234"/>
      <c r="T106" s="234"/>
      <c r="U106" s="234"/>
      <c r="V106" s="234"/>
      <c r="W106" s="234"/>
      <c r="X106" s="234"/>
      <c r="Y106" s="234"/>
      <c r="Z106" s="234"/>
      <c r="AA106" s="234"/>
      <c r="AB106" s="234"/>
      <c r="AC106" s="234"/>
      <c r="AD106" s="234"/>
      <c r="AE106" s="234"/>
      <c r="AF106" s="234"/>
      <c r="AG106" s="234"/>
      <c r="AH106" s="234"/>
      <c r="AI106" s="234"/>
      <c r="AJ106" s="234"/>
      <c r="AK106" s="234"/>
      <c r="AL106" s="235"/>
      <c r="AM106" s="236"/>
      <c r="AN106" s="237">
        <f>AO106/AP106</f>
        <v>120.33333333333333</v>
      </c>
      <c r="AO106" s="234">
        <f>SUM(B106:AM106)</f>
        <v>722</v>
      </c>
      <c r="AP106" s="234">
        <f>COUNT(B106:AM106)*3</f>
        <v>6</v>
      </c>
      <c r="AQ106" s="235">
        <f>MAX(B106:AM106)</f>
        <v>363</v>
      </c>
      <c r="AR106" s="234">
        <f>COUNTIF(B106:AJ106,"&gt;399")</f>
        <v>0</v>
      </c>
    </row>
    <row r="107" spans="1:44">
      <c r="A107" s="234" t="s">
        <v>342</v>
      </c>
      <c r="B107" s="234"/>
      <c r="C107" s="234"/>
      <c r="D107" s="234"/>
      <c r="E107" s="234"/>
      <c r="F107" s="234">
        <v>371</v>
      </c>
      <c r="G107" s="234"/>
      <c r="H107" s="234"/>
      <c r="I107" s="234"/>
      <c r="J107" s="234"/>
      <c r="K107" s="234"/>
      <c r="L107" s="234"/>
      <c r="M107" s="234">
        <v>381</v>
      </c>
      <c r="N107" s="234">
        <v>325</v>
      </c>
      <c r="O107" s="234"/>
      <c r="P107" s="234"/>
      <c r="Q107" s="234"/>
      <c r="R107" s="234"/>
      <c r="S107" s="234"/>
      <c r="T107" s="234"/>
      <c r="U107" s="234"/>
      <c r="V107" s="234"/>
      <c r="W107" s="234"/>
      <c r="X107" s="234"/>
      <c r="Y107" s="234"/>
      <c r="Z107" s="234"/>
      <c r="AA107" s="234"/>
      <c r="AB107" s="234"/>
      <c r="AC107" s="234"/>
      <c r="AD107" s="234"/>
      <c r="AE107" s="234"/>
      <c r="AF107" s="234"/>
      <c r="AG107" s="234"/>
      <c r="AH107" s="234"/>
      <c r="AI107" s="234"/>
      <c r="AJ107" s="234"/>
      <c r="AK107" s="234"/>
      <c r="AL107" s="235"/>
      <c r="AM107" s="236"/>
      <c r="AN107" s="237">
        <f>AO107/AP107</f>
        <v>119.66666666666667</v>
      </c>
      <c r="AO107" s="234">
        <f>SUM(B107:AM107)</f>
        <v>1077</v>
      </c>
      <c r="AP107" s="234">
        <f>COUNT(B107:AM107)*3</f>
        <v>9</v>
      </c>
      <c r="AQ107" s="235">
        <f>MAX(B107:AM107)</f>
        <v>381</v>
      </c>
      <c r="AR107" s="234">
        <f>COUNTIF(B107:AJ107,"&gt;399")</f>
        <v>0</v>
      </c>
    </row>
    <row r="108" spans="1:44">
      <c r="A108" s="234" t="s">
        <v>352</v>
      </c>
      <c r="B108" s="234"/>
      <c r="C108" s="234"/>
      <c r="D108" s="234"/>
      <c r="E108" s="234"/>
      <c r="F108" s="234"/>
      <c r="G108" s="234"/>
      <c r="H108" s="234">
        <v>364</v>
      </c>
      <c r="I108" s="234"/>
      <c r="J108" s="234"/>
      <c r="K108" s="234"/>
      <c r="L108" s="234"/>
      <c r="M108" s="234"/>
      <c r="N108" s="234">
        <v>354</v>
      </c>
      <c r="O108" s="234"/>
      <c r="P108" s="234"/>
      <c r="Q108" s="234"/>
      <c r="R108" s="234"/>
      <c r="S108" s="234"/>
      <c r="T108" s="234"/>
      <c r="U108" s="234"/>
      <c r="V108" s="234"/>
      <c r="W108" s="234"/>
      <c r="X108" s="234"/>
      <c r="Y108" s="234"/>
      <c r="Z108" s="234"/>
      <c r="AA108" s="234"/>
      <c r="AB108" s="234"/>
      <c r="AC108" s="234"/>
      <c r="AD108" s="234"/>
      <c r="AE108" s="234"/>
      <c r="AF108" s="234"/>
      <c r="AG108" s="234"/>
      <c r="AH108" s="234"/>
      <c r="AI108" s="234"/>
      <c r="AJ108" s="234"/>
      <c r="AK108" s="234"/>
      <c r="AL108" s="235"/>
      <c r="AM108" s="236"/>
      <c r="AN108" s="237">
        <f>AO108/AP108</f>
        <v>119.66666666666667</v>
      </c>
      <c r="AO108" s="234">
        <f>SUM(B108:AM108)</f>
        <v>718</v>
      </c>
      <c r="AP108" s="234">
        <f>COUNT(B108:AM108)*3</f>
        <v>6</v>
      </c>
      <c r="AQ108" s="235">
        <f>MAX(B108:AM108)</f>
        <v>364</v>
      </c>
      <c r="AR108" s="234">
        <f>COUNTIF(B108:AJ108,"&gt;399")</f>
        <v>0</v>
      </c>
    </row>
    <row r="109" spans="1:44">
      <c r="A109" s="234" t="s">
        <v>343</v>
      </c>
      <c r="B109" s="234"/>
      <c r="C109" s="234"/>
      <c r="D109" s="234"/>
      <c r="E109" s="234"/>
      <c r="F109" s="234">
        <v>358</v>
      </c>
      <c r="G109" s="234"/>
      <c r="H109" s="234"/>
      <c r="I109" s="234"/>
      <c r="J109" s="234"/>
      <c r="K109" s="234"/>
      <c r="L109" s="234"/>
      <c r="M109" s="234"/>
      <c r="N109" s="234"/>
      <c r="O109" s="234"/>
      <c r="P109" s="234"/>
      <c r="Q109" s="234"/>
      <c r="R109" s="234"/>
      <c r="S109" s="234"/>
      <c r="T109" s="234"/>
      <c r="U109" s="234"/>
      <c r="V109" s="234"/>
      <c r="W109" s="234"/>
      <c r="X109" s="234"/>
      <c r="Y109" s="234"/>
      <c r="Z109" s="234"/>
      <c r="AA109" s="234"/>
      <c r="AB109" s="234"/>
      <c r="AC109" s="234"/>
      <c r="AD109" s="234"/>
      <c r="AE109" s="234"/>
      <c r="AF109" s="234"/>
      <c r="AG109" s="234"/>
      <c r="AH109" s="234"/>
      <c r="AI109" s="234"/>
      <c r="AJ109" s="234"/>
      <c r="AK109" s="234"/>
      <c r="AL109" s="235"/>
      <c r="AM109" s="236"/>
      <c r="AN109" s="237">
        <f>AO109/AP109</f>
        <v>119.33333333333333</v>
      </c>
      <c r="AO109" s="234">
        <f>SUM(B109:AM109)</f>
        <v>358</v>
      </c>
      <c r="AP109" s="234">
        <f>COUNT(B109:AM109)*3</f>
        <v>3</v>
      </c>
      <c r="AQ109" s="235">
        <f>MAX(B109:AM109)</f>
        <v>358</v>
      </c>
      <c r="AR109" s="234">
        <f>COUNTIF(B109:AJ109,"&gt;399")</f>
        <v>0</v>
      </c>
    </row>
    <row r="110" spans="1:44">
      <c r="A110" s="234" t="s">
        <v>323</v>
      </c>
      <c r="B110" s="234">
        <v>348</v>
      </c>
      <c r="C110" s="234">
        <v>395</v>
      </c>
      <c r="D110" s="234"/>
      <c r="E110" s="234">
        <v>381</v>
      </c>
      <c r="F110" s="234"/>
      <c r="G110" s="234">
        <v>319</v>
      </c>
      <c r="H110" s="234"/>
      <c r="I110" s="234">
        <v>339</v>
      </c>
      <c r="J110" s="234"/>
      <c r="K110" s="234"/>
      <c r="L110" s="234"/>
      <c r="M110" s="234"/>
      <c r="N110" s="234"/>
      <c r="O110" s="234"/>
      <c r="P110" s="234"/>
      <c r="Q110" s="234"/>
      <c r="R110" s="234"/>
      <c r="S110" s="234"/>
      <c r="T110" s="234"/>
      <c r="U110" s="234"/>
      <c r="V110" s="234"/>
      <c r="W110" s="234"/>
      <c r="X110" s="234"/>
      <c r="Y110" s="234"/>
      <c r="Z110" s="234"/>
      <c r="AA110" s="234"/>
      <c r="AB110" s="234"/>
      <c r="AC110" s="234"/>
      <c r="AD110" s="234"/>
      <c r="AE110" s="234"/>
      <c r="AF110" s="234"/>
      <c r="AG110" s="234"/>
      <c r="AH110" s="234"/>
      <c r="AI110" s="234"/>
      <c r="AJ110" s="234"/>
      <c r="AK110" s="234"/>
      <c r="AL110" s="235"/>
      <c r="AM110" s="236"/>
      <c r="AN110" s="237">
        <f>AO110/AP110</f>
        <v>118.8</v>
      </c>
      <c r="AO110" s="234">
        <f>SUM(B110:AM110)</f>
        <v>1782</v>
      </c>
      <c r="AP110" s="234">
        <f>COUNT(B110:AM110)*3</f>
        <v>15</v>
      </c>
      <c r="AQ110" s="235">
        <f>MAX(B110:AM110)</f>
        <v>395</v>
      </c>
      <c r="AR110" s="234">
        <f>COUNTIF(B110:AJ110,"&gt;399")</f>
        <v>0</v>
      </c>
    </row>
    <row r="111" spans="1:44">
      <c r="A111" s="234" t="s">
        <v>325</v>
      </c>
      <c r="B111" s="234">
        <v>344</v>
      </c>
      <c r="C111" s="234"/>
      <c r="D111" s="234"/>
      <c r="E111" s="234">
        <v>311</v>
      </c>
      <c r="F111" s="234"/>
      <c r="G111" s="234"/>
      <c r="H111" s="234">
        <v>413</v>
      </c>
      <c r="I111" s="234"/>
      <c r="J111" s="234"/>
      <c r="K111" s="234"/>
      <c r="L111" s="234"/>
      <c r="M111" s="234"/>
      <c r="N111" s="234"/>
      <c r="O111" s="234"/>
      <c r="P111" s="234">
        <v>338</v>
      </c>
      <c r="Q111" s="234"/>
      <c r="R111" s="234"/>
      <c r="S111" s="234"/>
      <c r="T111" s="234"/>
      <c r="U111" s="234"/>
      <c r="V111" s="234"/>
      <c r="W111" s="234"/>
      <c r="X111" s="234"/>
      <c r="Y111" s="234"/>
      <c r="Z111" s="234"/>
      <c r="AA111" s="234"/>
      <c r="AB111" s="234"/>
      <c r="AC111" s="234"/>
      <c r="AD111" s="234"/>
      <c r="AE111" s="234"/>
      <c r="AF111" s="234"/>
      <c r="AG111" s="234"/>
      <c r="AH111" s="234"/>
      <c r="AI111" s="234"/>
      <c r="AJ111" s="234"/>
      <c r="AK111" s="234"/>
      <c r="AL111" s="235"/>
      <c r="AM111" s="236"/>
      <c r="AN111" s="237">
        <f>AO111/AP111</f>
        <v>117.16666666666667</v>
      </c>
      <c r="AO111" s="234">
        <f>SUM(B111:AM111)</f>
        <v>1406</v>
      </c>
      <c r="AP111" s="234">
        <f>COUNT(B111:AM111)*3</f>
        <v>12</v>
      </c>
      <c r="AQ111" s="235">
        <f>MAX(B111:AM111)</f>
        <v>413</v>
      </c>
      <c r="AR111" s="234">
        <f>COUNTIF(B111:AJ111,"&gt;399")</f>
        <v>1</v>
      </c>
    </row>
    <row r="112" spans="1:44">
      <c r="A112" s="234" t="s">
        <v>356</v>
      </c>
      <c r="B112" s="234"/>
      <c r="C112" s="234"/>
      <c r="D112" s="234"/>
      <c r="E112" s="234"/>
      <c r="F112" s="234"/>
      <c r="G112" s="234"/>
      <c r="H112" s="234"/>
      <c r="I112" s="234">
        <v>346</v>
      </c>
      <c r="J112" s="234"/>
      <c r="K112" s="234"/>
      <c r="L112" s="234"/>
      <c r="M112" s="234"/>
      <c r="N112" s="234"/>
      <c r="O112" s="234"/>
      <c r="P112" s="234"/>
      <c r="Q112" s="234"/>
      <c r="R112" s="234"/>
      <c r="S112" s="234"/>
      <c r="T112" s="234"/>
      <c r="U112" s="234"/>
      <c r="V112" s="234"/>
      <c r="W112" s="234"/>
      <c r="X112" s="234"/>
      <c r="Y112" s="234"/>
      <c r="Z112" s="234"/>
      <c r="AA112" s="234"/>
      <c r="AB112" s="234"/>
      <c r="AC112" s="234"/>
      <c r="AD112" s="234"/>
      <c r="AE112" s="234"/>
      <c r="AF112" s="234"/>
      <c r="AG112" s="234"/>
      <c r="AH112" s="234"/>
      <c r="AI112" s="234"/>
      <c r="AJ112" s="234"/>
      <c r="AK112" s="234"/>
      <c r="AL112" s="235"/>
      <c r="AM112" s="236"/>
      <c r="AN112" s="237">
        <f>AO112/AP112</f>
        <v>115.33333333333333</v>
      </c>
      <c r="AO112" s="234">
        <f>SUM(B112:AM112)</f>
        <v>346</v>
      </c>
      <c r="AP112" s="234">
        <f>COUNT(B112:AM112)*3</f>
        <v>3</v>
      </c>
      <c r="AQ112" s="235">
        <f>MAX(B112:AM112)</f>
        <v>346</v>
      </c>
      <c r="AR112" s="234">
        <f>COUNTIF(B112:AJ112,"&gt;399")</f>
        <v>0</v>
      </c>
    </row>
    <row r="113" spans="1:44">
      <c r="A113" s="234" t="s">
        <v>363</v>
      </c>
      <c r="B113" s="234"/>
      <c r="C113" s="234"/>
      <c r="D113" s="234"/>
      <c r="E113" s="234"/>
      <c r="F113" s="234"/>
      <c r="G113" s="234"/>
      <c r="H113" s="234"/>
      <c r="I113" s="234"/>
      <c r="J113" s="234"/>
      <c r="K113" s="234">
        <v>316</v>
      </c>
      <c r="L113" s="234"/>
      <c r="M113" s="234">
        <v>375</v>
      </c>
      <c r="N113" s="234"/>
      <c r="O113" s="234"/>
      <c r="P113" s="234"/>
      <c r="Q113" s="234"/>
      <c r="R113" s="234"/>
      <c r="S113" s="234"/>
      <c r="T113" s="234"/>
      <c r="U113" s="234"/>
      <c r="V113" s="234"/>
      <c r="W113" s="234"/>
      <c r="X113" s="234"/>
      <c r="Y113" s="234"/>
      <c r="Z113" s="234"/>
      <c r="AA113" s="234"/>
      <c r="AB113" s="234"/>
      <c r="AC113" s="234"/>
      <c r="AD113" s="234"/>
      <c r="AE113" s="234"/>
      <c r="AF113" s="234"/>
      <c r="AG113" s="234"/>
      <c r="AH113" s="234"/>
      <c r="AI113" s="234"/>
      <c r="AJ113" s="234"/>
      <c r="AK113" s="234"/>
      <c r="AL113" s="235"/>
      <c r="AM113" s="236"/>
      <c r="AN113" s="237">
        <f>AO113/AP113</f>
        <v>115.16666666666667</v>
      </c>
      <c r="AO113" s="234">
        <f>SUM(B113:AM113)</f>
        <v>691</v>
      </c>
      <c r="AP113" s="234">
        <f>COUNT(B113:AM113)*3</f>
        <v>6</v>
      </c>
      <c r="AQ113" s="235">
        <f>MAX(B113:AM113)</f>
        <v>375</v>
      </c>
      <c r="AR113" s="234">
        <f>COUNTIF(B113:AJ113,"&gt;399")</f>
        <v>0</v>
      </c>
    </row>
    <row r="114" spans="1:44">
      <c r="A114" s="234" t="s">
        <v>337</v>
      </c>
      <c r="B114" s="234"/>
      <c r="C114" s="234"/>
      <c r="D114" s="234"/>
      <c r="E114" s="234">
        <v>345</v>
      </c>
      <c r="F114" s="234"/>
      <c r="G114" s="234"/>
      <c r="H114" s="234"/>
      <c r="I114" s="234"/>
      <c r="J114" s="234"/>
      <c r="K114" s="234"/>
      <c r="L114" s="234"/>
      <c r="M114" s="234"/>
      <c r="N114" s="234"/>
      <c r="O114" s="234"/>
      <c r="P114" s="234"/>
      <c r="Q114" s="234"/>
      <c r="R114" s="234"/>
      <c r="S114" s="234"/>
      <c r="T114" s="234"/>
      <c r="U114" s="234"/>
      <c r="V114" s="234"/>
      <c r="W114" s="234"/>
      <c r="X114" s="234"/>
      <c r="Y114" s="234"/>
      <c r="Z114" s="234"/>
      <c r="AA114" s="234"/>
      <c r="AB114" s="234"/>
      <c r="AC114" s="234"/>
      <c r="AD114" s="234"/>
      <c r="AE114" s="234"/>
      <c r="AF114" s="234"/>
      <c r="AG114" s="234"/>
      <c r="AH114" s="234"/>
      <c r="AI114" s="234"/>
      <c r="AJ114" s="234"/>
      <c r="AK114" s="234"/>
      <c r="AL114" s="235"/>
      <c r="AM114" s="236"/>
      <c r="AN114" s="237">
        <f>AO114/AP114</f>
        <v>115</v>
      </c>
      <c r="AO114" s="234">
        <f>SUM(B114:AM114)</f>
        <v>345</v>
      </c>
      <c r="AP114" s="234">
        <f>COUNT(B114:AM114)*3</f>
        <v>3</v>
      </c>
      <c r="AQ114" s="235">
        <f>MAX(B114:AM114)</f>
        <v>345</v>
      </c>
      <c r="AR114" s="234">
        <f>COUNTIF(B114:AJ114,"&gt;399")</f>
        <v>0</v>
      </c>
    </row>
    <row r="115" spans="1:44">
      <c r="A115" s="234" t="s">
        <v>347</v>
      </c>
      <c r="B115" s="234"/>
      <c r="C115" s="234"/>
      <c r="D115" s="234"/>
      <c r="E115" s="234"/>
      <c r="F115" s="234"/>
      <c r="G115" s="234">
        <v>352</v>
      </c>
      <c r="H115" s="234"/>
      <c r="I115" s="234"/>
      <c r="J115" s="234">
        <v>333</v>
      </c>
      <c r="K115" s="234"/>
      <c r="L115" s="234"/>
      <c r="M115" s="234"/>
      <c r="N115" s="234"/>
      <c r="O115" s="234"/>
      <c r="P115" s="234"/>
      <c r="Q115" s="234"/>
      <c r="R115" s="234"/>
      <c r="S115" s="234"/>
      <c r="T115" s="234"/>
      <c r="U115" s="234"/>
      <c r="V115" s="234"/>
      <c r="W115" s="234"/>
      <c r="X115" s="234"/>
      <c r="Y115" s="234"/>
      <c r="Z115" s="234"/>
      <c r="AA115" s="234"/>
      <c r="AB115" s="234"/>
      <c r="AC115" s="234"/>
      <c r="AD115" s="234"/>
      <c r="AE115" s="234"/>
      <c r="AF115" s="234"/>
      <c r="AG115" s="234"/>
      <c r="AH115" s="234"/>
      <c r="AI115" s="234"/>
      <c r="AJ115" s="234"/>
      <c r="AK115" s="234"/>
      <c r="AL115" s="235"/>
      <c r="AM115" s="236"/>
      <c r="AN115" s="237">
        <f>AO115/AP115</f>
        <v>114.16666666666667</v>
      </c>
      <c r="AO115" s="234">
        <f>SUM(B115:AM115)</f>
        <v>685</v>
      </c>
      <c r="AP115" s="234">
        <f>COUNT(B115:AM115)*3</f>
        <v>6</v>
      </c>
      <c r="AQ115" s="235">
        <f>MAX(B115:AM115)</f>
        <v>352</v>
      </c>
      <c r="AR115" s="234">
        <f>COUNTIF(B115:AJ115,"&gt;399")</f>
        <v>0</v>
      </c>
    </row>
    <row r="116" spans="1:44">
      <c r="A116" s="238" t="s">
        <v>299</v>
      </c>
      <c r="B116" s="238">
        <v>355</v>
      </c>
      <c r="C116" s="238"/>
      <c r="D116" s="238"/>
      <c r="E116" s="238">
        <v>373</v>
      </c>
      <c r="F116" s="238"/>
      <c r="G116" s="238">
        <v>334</v>
      </c>
      <c r="H116" s="238"/>
      <c r="I116" s="238"/>
      <c r="J116" s="238"/>
      <c r="K116" s="238"/>
      <c r="L116" s="238"/>
      <c r="M116" s="238"/>
      <c r="N116" s="238">
        <v>312</v>
      </c>
      <c r="O116" s="238"/>
      <c r="P116" s="238">
        <v>338</v>
      </c>
      <c r="Q116" s="238"/>
      <c r="R116" s="238"/>
      <c r="S116" s="238"/>
      <c r="T116" s="238"/>
      <c r="U116" s="238"/>
      <c r="V116" s="234"/>
      <c r="W116" s="234"/>
      <c r="X116" s="234"/>
      <c r="Y116" s="234"/>
      <c r="Z116" s="234"/>
      <c r="AA116" s="234"/>
      <c r="AB116" s="234"/>
      <c r="AC116" s="234"/>
      <c r="AD116" s="234"/>
      <c r="AE116" s="234"/>
      <c r="AF116" s="234"/>
      <c r="AG116" s="234"/>
      <c r="AH116" s="234"/>
      <c r="AI116" s="234"/>
      <c r="AJ116" s="234"/>
      <c r="AK116" s="234"/>
      <c r="AL116" s="235"/>
      <c r="AM116" s="236"/>
      <c r="AN116" s="237">
        <f>AO116/AP116</f>
        <v>114.13333333333334</v>
      </c>
      <c r="AO116" s="234">
        <f>SUM(B116:AM116)</f>
        <v>1712</v>
      </c>
      <c r="AP116" s="234">
        <f>COUNT(B116:AM116)*3</f>
        <v>15</v>
      </c>
      <c r="AQ116" s="235">
        <f>MAX(B116:AM116)</f>
        <v>373</v>
      </c>
      <c r="AR116" s="234">
        <f>COUNTIF(B116:AJ116,"&gt;399")</f>
        <v>0</v>
      </c>
    </row>
    <row r="117" spans="1:44">
      <c r="A117" s="234" t="s">
        <v>345</v>
      </c>
      <c r="B117" s="234"/>
      <c r="C117" s="234"/>
      <c r="D117" s="234"/>
      <c r="E117" s="234"/>
      <c r="F117" s="234"/>
      <c r="G117" s="234">
        <v>337</v>
      </c>
      <c r="H117" s="234"/>
      <c r="I117" s="234"/>
      <c r="J117" s="234"/>
      <c r="K117" s="234"/>
      <c r="L117" s="234"/>
      <c r="M117" s="234"/>
      <c r="N117" s="234"/>
      <c r="O117" s="234"/>
      <c r="P117" s="234"/>
      <c r="Q117" s="234"/>
      <c r="R117" s="234"/>
      <c r="S117" s="234"/>
      <c r="T117" s="234"/>
      <c r="U117" s="234"/>
      <c r="V117" s="238"/>
      <c r="W117" s="238"/>
      <c r="X117" s="238"/>
      <c r="Y117" s="238"/>
      <c r="Z117" s="238"/>
      <c r="AA117" s="238"/>
      <c r="AB117" s="238"/>
      <c r="AC117" s="238"/>
      <c r="AD117" s="238"/>
      <c r="AE117" s="238"/>
      <c r="AF117" s="238"/>
      <c r="AG117" s="238"/>
      <c r="AH117" s="238"/>
      <c r="AI117" s="238"/>
      <c r="AJ117" s="238"/>
      <c r="AK117" s="238"/>
      <c r="AL117" s="239"/>
      <c r="AM117" s="236"/>
      <c r="AN117" s="237">
        <f>AO117/AP117</f>
        <v>112.33333333333333</v>
      </c>
      <c r="AO117" s="234">
        <f>SUM(B117:AM117)</f>
        <v>337</v>
      </c>
      <c r="AP117" s="234">
        <f>COUNT(B117:AM117)*3</f>
        <v>3</v>
      </c>
      <c r="AQ117" s="235">
        <f>MAX(B117:AM117)</f>
        <v>337</v>
      </c>
      <c r="AR117" s="234">
        <f>COUNTIF(B117:AJ117,"&gt;399")</f>
        <v>0</v>
      </c>
    </row>
    <row r="118" spans="1:44">
      <c r="A118" s="234" t="s">
        <v>355</v>
      </c>
      <c r="B118" s="234"/>
      <c r="C118" s="234"/>
      <c r="D118" s="234"/>
      <c r="E118" s="234"/>
      <c r="F118" s="234"/>
      <c r="G118" s="234"/>
      <c r="H118" s="234"/>
      <c r="I118" s="234">
        <v>310</v>
      </c>
      <c r="J118" s="234"/>
      <c r="K118" s="234"/>
      <c r="L118" s="234"/>
      <c r="M118" s="234"/>
      <c r="N118" s="234">
        <v>361</v>
      </c>
      <c r="O118" s="234"/>
      <c r="P118" s="234"/>
      <c r="Q118" s="234"/>
      <c r="R118" s="234"/>
      <c r="S118" s="234"/>
      <c r="T118" s="234"/>
      <c r="U118" s="234"/>
      <c r="V118" s="234"/>
      <c r="W118" s="234"/>
      <c r="X118" s="234"/>
      <c r="Y118" s="234"/>
      <c r="Z118" s="234"/>
      <c r="AA118" s="234"/>
      <c r="AB118" s="234"/>
      <c r="AC118" s="234"/>
      <c r="AD118" s="234"/>
      <c r="AE118" s="234"/>
      <c r="AF118" s="234"/>
      <c r="AG118" s="234"/>
      <c r="AH118" s="234"/>
      <c r="AI118" s="234"/>
      <c r="AJ118" s="234"/>
      <c r="AK118" s="234"/>
      <c r="AL118" s="235"/>
      <c r="AM118" s="236"/>
      <c r="AN118" s="237">
        <f>AO118/AP118</f>
        <v>111.83333333333333</v>
      </c>
      <c r="AO118" s="234">
        <f>SUM(B118:AM118)</f>
        <v>671</v>
      </c>
      <c r="AP118" s="234">
        <f>COUNT(B118:AM118)*3</f>
        <v>6</v>
      </c>
      <c r="AQ118" s="235">
        <f>MAX(B118:AM118)</f>
        <v>361</v>
      </c>
      <c r="AR118" s="234">
        <f>COUNTIF(B118:AJ118,"&gt;399")</f>
        <v>0</v>
      </c>
    </row>
    <row r="119" spans="1:44">
      <c r="A119" s="234" t="s">
        <v>378</v>
      </c>
      <c r="B119" s="234"/>
      <c r="C119" s="234"/>
      <c r="D119" s="234"/>
      <c r="E119" s="234"/>
      <c r="F119" s="234"/>
      <c r="G119" s="234"/>
      <c r="H119" s="234"/>
      <c r="I119" s="234"/>
      <c r="J119" s="234"/>
      <c r="K119" s="234"/>
      <c r="L119" s="234"/>
      <c r="M119" s="234"/>
      <c r="N119" s="234"/>
      <c r="O119" s="234"/>
      <c r="P119" s="234">
        <v>335</v>
      </c>
      <c r="Q119" s="234"/>
      <c r="R119" s="234"/>
      <c r="S119" s="234"/>
      <c r="T119" s="234"/>
      <c r="U119" s="234"/>
      <c r="V119" s="234"/>
      <c r="W119" s="234"/>
      <c r="X119" s="234"/>
      <c r="Y119" s="234"/>
      <c r="Z119" s="234"/>
      <c r="AA119" s="234"/>
      <c r="AB119" s="234"/>
      <c r="AC119" s="234"/>
      <c r="AD119" s="234"/>
      <c r="AE119" s="234"/>
      <c r="AF119" s="234"/>
      <c r="AG119" s="234"/>
      <c r="AH119" s="234"/>
      <c r="AI119" s="234"/>
      <c r="AJ119" s="234"/>
      <c r="AK119" s="234"/>
      <c r="AL119" s="235"/>
      <c r="AM119" s="236"/>
      <c r="AN119" s="237">
        <f>AO119/AP119</f>
        <v>111.66666666666667</v>
      </c>
      <c r="AO119" s="234">
        <f>SUM(B119:AM119)</f>
        <v>335</v>
      </c>
      <c r="AP119" s="234">
        <f>COUNT(B119:AM119)*3</f>
        <v>3</v>
      </c>
      <c r="AQ119" s="235">
        <f>MAX(B119:AM119)</f>
        <v>335</v>
      </c>
      <c r="AR119" s="234">
        <f>COUNTIF(B119:AJ119,"&gt;399")</f>
        <v>0</v>
      </c>
    </row>
    <row r="120" spans="1:44">
      <c r="A120" s="234" t="s">
        <v>381</v>
      </c>
      <c r="B120" s="234"/>
      <c r="C120" s="234"/>
      <c r="D120" s="234"/>
      <c r="E120" s="234"/>
      <c r="F120" s="234"/>
      <c r="G120" s="234"/>
      <c r="H120" s="234"/>
      <c r="I120" s="234"/>
      <c r="J120" s="234"/>
      <c r="K120" s="234"/>
      <c r="L120" s="234"/>
      <c r="M120" s="234"/>
      <c r="N120" s="234"/>
      <c r="O120" s="234"/>
      <c r="P120" s="234">
        <v>335</v>
      </c>
      <c r="Q120" s="234"/>
      <c r="R120" s="234"/>
      <c r="S120" s="234"/>
      <c r="T120" s="234"/>
      <c r="U120" s="234"/>
      <c r="V120" s="234"/>
      <c r="W120" s="234"/>
      <c r="X120" s="234"/>
      <c r="Y120" s="234"/>
      <c r="Z120" s="234"/>
      <c r="AA120" s="234"/>
      <c r="AB120" s="234"/>
      <c r="AC120" s="234"/>
      <c r="AD120" s="234"/>
      <c r="AE120" s="234"/>
      <c r="AF120" s="234"/>
      <c r="AG120" s="234"/>
      <c r="AH120" s="234"/>
      <c r="AI120" s="234"/>
      <c r="AJ120" s="234"/>
      <c r="AK120" s="234"/>
      <c r="AL120" s="235"/>
      <c r="AM120" s="236"/>
      <c r="AN120" s="237">
        <f>AO120/AP120</f>
        <v>111.66666666666667</v>
      </c>
      <c r="AO120" s="234">
        <f>SUM(B120:AM120)</f>
        <v>335</v>
      </c>
      <c r="AP120" s="234">
        <f>COUNT(B120:AM120)*3</f>
        <v>3</v>
      </c>
      <c r="AQ120" s="235">
        <f>MAX(B120:AM120)</f>
        <v>335</v>
      </c>
      <c r="AR120" s="234">
        <f>COUNTIF(B120:AJ120,"&gt;399")</f>
        <v>0</v>
      </c>
    </row>
    <row r="121" spans="1:44">
      <c r="A121" s="234" t="s">
        <v>331</v>
      </c>
      <c r="B121" s="238"/>
      <c r="C121" s="238">
        <v>348</v>
      </c>
      <c r="D121" s="238"/>
      <c r="E121" s="238">
        <v>317</v>
      </c>
      <c r="F121" s="238"/>
      <c r="G121" s="238"/>
      <c r="H121" s="238"/>
      <c r="I121" s="238"/>
      <c r="J121" s="238"/>
      <c r="K121" s="238"/>
      <c r="L121" s="234"/>
      <c r="M121" s="234"/>
      <c r="N121" s="234"/>
      <c r="O121" s="234"/>
      <c r="P121" s="234"/>
      <c r="Q121" s="234"/>
      <c r="R121" s="234"/>
      <c r="S121" s="234"/>
      <c r="T121" s="234"/>
      <c r="U121" s="234"/>
      <c r="V121" s="234"/>
      <c r="W121" s="234"/>
      <c r="X121" s="234"/>
      <c r="Y121" s="234"/>
      <c r="Z121" s="234"/>
      <c r="AA121" s="234"/>
      <c r="AB121" s="234"/>
      <c r="AC121" s="234"/>
      <c r="AD121" s="234"/>
      <c r="AE121" s="234"/>
      <c r="AF121" s="234"/>
      <c r="AG121" s="234"/>
      <c r="AH121" s="234"/>
      <c r="AI121" s="234"/>
      <c r="AJ121" s="234"/>
      <c r="AK121" s="234"/>
      <c r="AL121" s="235"/>
      <c r="AM121" s="236"/>
      <c r="AN121" s="237">
        <f>AO121/AP121</f>
        <v>110.83333333333333</v>
      </c>
      <c r="AO121" s="234">
        <f>SUM(B121:AM121)</f>
        <v>665</v>
      </c>
      <c r="AP121" s="234">
        <f>COUNT(B121:AM121)*3</f>
        <v>6</v>
      </c>
      <c r="AQ121" s="235">
        <f>MAX(B121:AM121)</f>
        <v>348</v>
      </c>
      <c r="AR121" s="234">
        <f>COUNTIF(B121:AJ121,"&gt;399")</f>
        <v>0</v>
      </c>
    </row>
    <row r="122" spans="1:44">
      <c r="A122" s="234" t="s">
        <v>335</v>
      </c>
      <c r="B122" s="234"/>
      <c r="C122" s="234"/>
      <c r="D122" s="234">
        <v>332</v>
      </c>
      <c r="E122" s="234"/>
      <c r="F122" s="234"/>
      <c r="G122" s="234"/>
      <c r="H122" s="234"/>
      <c r="I122" s="234"/>
      <c r="J122" s="234"/>
      <c r="K122" s="234"/>
      <c r="L122" s="234"/>
      <c r="M122" s="234"/>
      <c r="N122" s="234"/>
      <c r="O122" s="234"/>
      <c r="P122" s="234"/>
      <c r="Q122" s="234"/>
      <c r="R122" s="234"/>
      <c r="S122" s="234"/>
      <c r="T122" s="234"/>
      <c r="U122" s="234"/>
      <c r="V122" s="234"/>
      <c r="W122" s="234"/>
      <c r="X122" s="234"/>
      <c r="Y122" s="234"/>
      <c r="Z122" s="234"/>
      <c r="AA122" s="234"/>
      <c r="AB122" s="234"/>
      <c r="AC122" s="234"/>
      <c r="AD122" s="234"/>
      <c r="AE122" s="234"/>
      <c r="AF122" s="234"/>
      <c r="AG122" s="234"/>
      <c r="AH122" s="234"/>
      <c r="AI122" s="234"/>
      <c r="AJ122" s="234"/>
      <c r="AK122" s="234"/>
      <c r="AL122" s="235"/>
      <c r="AM122" s="236"/>
      <c r="AN122" s="237">
        <f>AO122/AP122</f>
        <v>110.66666666666667</v>
      </c>
      <c r="AO122" s="234">
        <f>SUM(B122:AM122)</f>
        <v>332</v>
      </c>
      <c r="AP122" s="234">
        <f>COUNT(B122:AM122)*3</f>
        <v>3</v>
      </c>
      <c r="AQ122" s="235">
        <f>MAX(B122:AM122)</f>
        <v>332</v>
      </c>
      <c r="AR122" s="234">
        <f>COUNTIF(B122:AJ122,"&gt;399")</f>
        <v>0</v>
      </c>
    </row>
    <row r="123" spans="1:44">
      <c r="A123" s="234" t="s">
        <v>379</v>
      </c>
      <c r="B123" s="234"/>
      <c r="C123" s="234"/>
      <c r="D123" s="234"/>
      <c r="E123" s="234"/>
      <c r="F123" s="234"/>
      <c r="G123" s="234"/>
      <c r="H123" s="234"/>
      <c r="I123" s="234"/>
      <c r="J123" s="234"/>
      <c r="K123" s="234"/>
      <c r="L123" s="234"/>
      <c r="M123" s="234"/>
      <c r="N123" s="234"/>
      <c r="O123" s="234"/>
      <c r="P123" s="234">
        <v>327</v>
      </c>
      <c r="Q123" s="234"/>
      <c r="R123" s="234"/>
      <c r="S123" s="234"/>
      <c r="T123" s="234"/>
      <c r="U123" s="234"/>
      <c r="V123" s="234"/>
      <c r="W123" s="234"/>
      <c r="X123" s="234"/>
      <c r="Y123" s="234"/>
      <c r="Z123" s="234"/>
      <c r="AA123" s="234"/>
      <c r="AB123" s="234"/>
      <c r="AC123" s="234"/>
      <c r="AD123" s="234"/>
      <c r="AE123" s="234"/>
      <c r="AF123" s="234"/>
      <c r="AG123" s="234"/>
      <c r="AH123" s="234"/>
      <c r="AI123" s="234"/>
      <c r="AJ123" s="234"/>
      <c r="AK123" s="234"/>
      <c r="AL123" s="235"/>
      <c r="AM123" s="236"/>
      <c r="AN123" s="237">
        <f>AO123/AP123</f>
        <v>109</v>
      </c>
      <c r="AO123" s="234">
        <f>SUM(B123:AM123)</f>
        <v>327</v>
      </c>
      <c r="AP123" s="234">
        <f>COUNT(B123:AM123)*3</f>
        <v>3</v>
      </c>
      <c r="AQ123" s="235">
        <f>MAX(B123:AM123)</f>
        <v>327</v>
      </c>
      <c r="AR123" s="234">
        <f>COUNTIF(B123:AJ123,"&gt;399")</f>
        <v>0</v>
      </c>
    </row>
    <row r="124" spans="1:44">
      <c r="A124" s="234" t="s">
        <v>376</v>
      </c>
      <c r="B124" s="234"/>
      <c r="C124" s="234"/>
      <c r="D124" s="234"/>
      <c r="E124" s="234"/>
      <c r="F124" s="234"/>
      <c r="G124" s="234"/>
      <c r="H124" s="234"/>
      <c r="I124" s="234"/>
      <c r="J124" s="234"/>
      <c r="K124" s="234"/>
      <c r="L124" s="234"/>
      <c r="M124" s="234"/>
      <c r="N124" s="234"/>
      <c r="O124" s="234">
        <v>337</v>
      </c>
      <c r="P124" s="234">
        <v>313</v>
      </c>
      <c r="Q124" s="234"/>
      <c r="R124" s="234"/>
      <c r="S124" s="234"/>
      <c r="T124" s="234"/>
      <c r="U124" s="234"/>
      <c r="V124" s="234"/>
      <c r="W124" s="234"/>
      <c r="X124" s="234"/>
      <c r="Y124" s="234"/>
      <c r="Z124" s="234"/>
      <c r="AA124" s="234"/>
      <c r="AB124" s="234"/>
      <c r="AC124" s="234"/>
      <c r="AD124" s="234"/>
      <c r="AE124" s="234"/>
      <c r="AF124" s="234"/>
      <c r="AG124" s="234"/>
      <c r="AH124" s="234"/>
      <c r="AI124" s="234"/>
      <c r="AJ124" s="234"/>
      <c r="AK124" s="234"/>
      <c r="AL124" s="235"/>
      <c r="AM124" s="236"/>
      <c r="AN124" s="237">
        <f>AO124/AP124</f>
        <v>108.33333333333333</v>
      </c>
      <c r="AO124" s="234">
        <f>SUM(B124:AM124)</f>
        <v>650</v>
      </c>
      <c r="AP124" s="234">
        <f>COUNT(B124:AM124)*3</f>
        <v>6</v>
      </c>
      <c r="AQ124" s="235">
        <f>MAX(B124:AM124)</f>
        <v>337</v>
      </c>
      <c r="AR124" s="234">
        <f>COUNTIF(B124:AJ124,"&gt;399")</f>
        <v>0</v>
      </c>
    </row>
    <row r="125" spans="1:44">
      <c r="A125" s="234" t="s">
        <v>338</v>
      </c>
      <c r="B125" s="234"/>
      <c r="C125" s="234"/>
      <c r="D125" s="234"/>
      <c r="E125" s="234">
        <v>316</v>
      </c>
      <c r="F125" s="234"/>
      <c r="G125" s="234"/>
      <c r="H125" s="234"/>
      <c r="I125" s="234"/>
      <c r="J125" s="234"/>
      <c r="K125" s="234"/>
      <c r="L125" s="234"/>
      <c r="M125" s="234"/>
      <c r="N125" s="234"/>
      <c r="O125" s="234"/>
      <c r="P125" s="234"/>
      <c r="Q125" s="234"/>
      <c r="R125" s="234"/>
      <c r="S125" s="234"/>
      <c r="T125" s="234"/>
      <c r="U125" s="234"/>
      <c r="V125" s="234"/>
      <c r="W125" s="234"/>
      <c r="X125" s="234"/>
      <c r="Y125" s="234"/>
      <c r="Z125" s="234"/>
      <c r="AA125" s="234"/>
      <c r="AB125" s="234"/>
      <c r="AC125" s="234"/>
      <c r="AD125" s="234"/>
      <c r="AE125" s="234"/>
      <c r="AF125" s="234"/>
      <c r="AG125" s="234"/>
      <c r="AH125" s="234"/>
      <c r="AI125" s="234"/>
      <c r="AJ125" s="234"/>
      <c r="AK125" s="234"/>
      <c r="AL125" s="235"/>
      <c r="AM125" s="236"/>
      <c r="AN125" s="237">
        <f>AO125/AP125</f>
        <v>105.33333333333333</v>
      </c>
      <c r="AO125" s="234">
        <f>SUM(B125:AM125)</f>
        <v>316</v>
      </c>
      <c r="AP125" s="234">
        <f>COUNT(B125:AM125)*3</f>
        <v>3</v>
      </c>
      <c r="AQ125" s="235">
        <f>MAX(B125:AM125)</f>
        <v>316</v>
      </c>
      <c r="AR125" s="234">
        <f>COUNTIF(B125:AJ125,"&gt;399")</f>
        <v>0</v>
      </c>
    </row>
    <row r="126" spans="1:44">
      <c r="A126" s="234" t="s">
        <v>380</v>
      </c>
      <c r="B126" s="234"/>
      <c r="C126" s="234"/>
      <c r="D126" s="234"/>
      <c r="E126" s="234"/>
      <c r="F126" s="234"/>
      <c r="G126" s="234"/>
      <c r="H126" s="234"/>
      <c r="I126" s="234"/>
      <c r="J126" s="234"/>
      <c r="K126" s="234"/>
      <c r="L126" s="234"/>
      <c r="M126" s="234"/>
      <c r="N126" s="234"/>
      <c r="O126" s="234"/>
      <c r="P126" s="234">
        <v>309</v>
      </c>
      <c r="Q126" s="234"/>
      <c r="R126" s="234"/>
      <c r="S126" s="234"/>
      <c r="T126" s="234"/>
      <c r="U126" s="234"/>
      <c r="V126" s="234"/>
      <c r="W126" s="234"/>
      <c r="X126" s="234"/>
      <c r="Y126" s="234"/>
      <c r="Z126" s="234"/>
      <c r="AA126" s="234"/>
      <c r="AB126" s="234"/>
      <c r="AC126" s="234"/>
      <c r="AD126" s="234"/>
      <c r="AE126" s="234"/>
      <c r="AF126" s="234"/>
      <c r="AG126" s="234"/>
      <c r="AH126" s="234"/>
      <c r="AI126" s="234"/>
      <c r="AJ126" s="234"/>
      <c r="AK126" s="234"/>
      <c r="AL126" s="235"/>
      <c r="AM126" s="236"/>
      <c r="AN126" s="237">
        <f>AO126/AP126</f>
        <v>103</v>
      </c>
      <c r="AO126" s="234">
        <f>SUM(B126:AM126)</f>
        <v>309</v>
      </c>
      <c r="AP126" s="234">
        <f>COUNT(B126:AM126)*3</f>
        <v>3</v>
      </c>
      <c r="AQ126" s="235">
        <f>MAX(B126:AM126)</f>
        <v>309</v>
      </c>
      <c r="AR126" s="234">
        <f>COUNTIF(B126:AJ126,"&gt;399")</f>
        <v>0</v>
      </c>
    </row>
    <row r="127" spans="1:44">
      <c r="A127" s="234" t="s">
        <v>373</v>
      </c>
      <c r="B127" s="234"/>
      <c r="C127" s="234"/>
      <c r="D127" s="234"/>
      <c r="E127" s="234"/>
      <c r="F127" s="234"/>
      <c r="G127" s="234"/>
      <c r="H127" s="234"/>
      <c r="I127" s="234"/>
      <c r="J127" s="234"/>
      <c r="K127" s="234"/>
      <c r="L127" s="234"/>
      <c r="M127" s="234"/>
      <c r="N127" s="234">
        <v>301</v>
      </c>
      <c r="O127" s="234"/>
      <c r="P127" s="234"/>
      <c r="Q127" s="234"/>
      <c r="R127" s="234"/>
      <c r="S127" s="234"/>
      <c r="T127" s="234"/>
      <c r="U127" s="234"/>
      <c r="V127" s="234"/>
      <c r="W127" s="234"/>
      <c r="X127" s="234"/>
      <c r="Y127" s="234"/>
      <c r="Z127" s="234"/>
      <c r="AA127" s="234"/>
      <c r="AB127" s="234"/>
      <c r="AC127" s="234"/>
      <c r="AD127" s="234"/>
      <c r="AE127" s="234"/>
      <c r="AF127" s="234"/>
      <c r="AG127" s="234"/>
      <c r="AH127" s="234"/>
      <c r="AI127" s="234"/>
      <c r="AJ127" s="234"/>
      <c r="AK127" s="234"/>
      <c r="AL127" s="235"/>
      <c r="AM127" s="236"/>
      <c r="AN127" s="237">
        <f>AO127/AP127</f>
        <v>100.33333333333333</v>
      </c>
      <c r="AO127" s="234">
        <f>SUM(B127:AM127)</f>
        <v>301</v>
      </c>
      <c r="AP127" s="234">
        <f>COUNT(B127:AM127)*3</f>
        <v>3</v>
      </c>
      <c r="AQ127" s="235">
        <f>MAX(B127:AM127)</f>
        <v>301</v>
      </c>
      <c r="AR127" s="234">
        <f>COUNTIF(B127:AJ127,"&gt;399")</f>
        <v>0</v>
      </c>
    </row>
    <row r="128" spans="1:44">
      <c r="A128" s="238" t="s">
        <v>334</v>
      </c>
      <c r="B128" s="238"/>
      <c r="C128" s="238"/>
      <c r="D128" s="238">
        <v>296</v>
      </c>
      <c r="E128" s="238"/>
      <c r="F128" s="238"/>
      <c r="G128" s="234"/>
      <c r="H128" s="234"/>
      <c r="I128" s="234"/>
      <c r="J128" s="234"/>
      <c r="K128" s="234"/>
      <c r="L128" s="234"/>
      <c r="M128" s="234"/>
      <c r="N128" s="234"/>
      <c r="O128" s="234"/>
      <c r="P128" s="234"/>
      <c r="Q128" s="234"/>
      <c r="R128" s="234"/>
      <c r="S128" s="234"/>
      <c r="T128" s="234"/>
      <c r="U128" s="234"/>
      <c r="V128" s="234"/>
      <c r="W128" s="234"/>
      <c r="X128" s="234"/>
      <c r="Y128" s="234"/>
      <c r="Z128" s="234"/>
      <c r="AA128" s="234"/>
      <c r="AB128" s="234"/>
      <c r="AC128" s="234"/>
      <c r="AD128" s="234"/>
      <c r="AE128" s="234"/>
      <c r="AF128" s="234"/>
      <c r="AG128" s="234"/>
      <c r="AH128" s="234"/>
      <c r="AI128" s="234"/>
      <c r="AJ128" s="234"/>
      <c r="AK128" s="234"/>
      <c r="AL128" s="235"/>
      <c r="AM128" s="236"/>
      <c r="AN128" s="237">
        <f>AO128/AP128</f>
        <v>98.666666666666671</v>
      </c>
      <c r="AO128" s="234">
        <f>SUM(B128:AM128)</f>
        <v>296</v>
      </c>
      <c r="AP128" s="234">
        <f>COUNT(B128:AM128)*3</f>
        <v>3</v>
      </c>
      <c r="AQ128" s="235">
        <f>MAX(B128:AM128)</f>
        <v>296</v>
      </c>
      <c r="AR128" s="234">
        <f>COUNTIF(B128:AJ128,"&gt;399")</f>
        <v>0</v>
      </c>
    </row>
    <row r="129" spans="1:44">
      <c r="A129" s="234"/>
      <c r="B129" s="234"/>
      <c r="C129" s="234"/>
      <c r="D129" s="234"/>
      <c r="E129" s="234"/>
      <c r="F129" s="234"/>
      <c r="G129" s="234"/>
      <c r="H129" s="234"/>
      <c r="I129" s="234"/>
      <c r="J129" s="234"/>
      <c r="K129" s="234"/>
      <c r="L129" s="234"/>
      <c r="M129" s="234"/>
      <c r="N129" s="234"/>
      <c r="O129" s="234"/>
      <c r="P129" s="234"/>
      <c r="Q129" s="234"/>
      <c r="R129" s="234"/>
      <c r="S129" s="234"/>
      <c r="T129" s="234"/>
      <c r="U129" s="234"/>
      <c r="V129" s="234"/>
      <c r="W129" s="234"/>
      <c r="X129" s="234"/>
      <c r="Y129" s="234"/>
      <c r="Z129" s="234"/>
      <c r="AA129" s="234"/>
      <c r="AB129" s="234"/>
      <c r="AC129" s="234"/>
      <c r="AD129" s="234"/>
      <c r="AE129" s="234"/>
      <c r="AF129" s="234"/>
      <c r="AG129" s="234"/>
      <c r="AH129" s="234"/>
      <c r="AI129" s="234"/>
      <c r="AJ129" s="234"/>
      <c r="AK129" s="234"/>
      <c r="AL129" s="235"/>
      <c r="AM129" s="236"/>
      <c r="AN129" s="237" t="e">
        <f t="shared" ref="AN124:AN157" si="30">AO129/AP129</f>
        <v>#DIV/0!</v>
      </c>
      <c r="AO129" s="234">
        <f t="shared" ref="AO124:AO157" si="31">SUM(B129:AM129)</f>
        <v>0</v>
      </c>
      <c r="AP129" s="234">
        <f t="shared" ref="AP124:AP157" si="32">COUNT(B129:AM129)*3</f>
        <v>0</v>
      </c>
      <c r="AQ129" s="235">
        <f t="shared" ref="AQ124:AQ157" si="33">MAX(B129:AM129)</f>
        <v>0</v>
      </c>
      <c r="AR129" s="234">
        <f t="shared" ref="AR124:AR157" si="34">COUNTIF(B129:AJ129,"&gt;399")</f>
        <v>0</v>
      </c>
    </row>
    <row r="130" spans="1:44">
      <c r="A130" s="234"/>
      <c r="B130" s="234"/>
      <c r="C130" s="234"/>
      <c r="D130" s="234"/>
      <c r="E130" s="234"/>
      <c r="F130" s="234"/>
      <c r="G130" s="234"/>
      <c r="H130" s="234"/>
      <c r="I130" s="234"/>
      <c r="J130" s="234"/>
      <c r="K130" s="234"/>
      <c r="L130" s="234"/>
      <c r="M130" s="234"/>
      <c r="N130" s="234"/>
      <c r="O130" s="234"/>
      <c r="P130" s="234"/>
      <c r="Q130" s="234"/>
      <c r="R130" s="234"/>
      <c r="S130" s="234"/>
      <c r="T130" s="234"/>
      <c r="U130" s="234"/>
      <c r="V130" s="234"/>
      <c r="W130" s="234"/>
      <c r="X130" s="234"/>
      <c r="Y130" s="234"/>
      <c r="Z130" s="234"/>
      <c r="AA130" s="234"/>
      <c r="AB130" s="234"/>
      <c r="AC130" s="234"/>
      <c r="AD130" s="234"/>
      <c r="AE130" s="234"/>
      <c r="AF130" s="234"/>
      <c r="AG130" s="234"/>
      <c r="AH130" s="234"/>
      <c r="AI130" s="234"/>
      <c r="AJ130" s="234"/>
      <c r="AK130" s="234"/>
      <c r="AL130" s="235"/>
      <c r="AM130" s="236"/>
      <c r="AN130" s="237" t="e">
        <f t="shared" si="30"/>
        <v>#DIV/0!</v>
      </c>
      <c r="AO130" s="234">
        <f t="shared" si="31"/>
        <v>0</v>
      </c>
      <c r="AP130" s="234">
        <f t="shared" si="32"/>
        <v>0</v>
      </c>
      <c r="AQ130" s="235">
        <f t="shared" si="33"/>
        <v>0</v>
      </c>
      <c r="AR130" s="234">
        <f t="shared" si="34"/>
        <v>0</v>
      </c>
    </row>
    <row r="131" spans="1:44">
      <c r="A131" s="234"/>
      <c r="B131" s="234"/>
      <c r="C131" s="234"/>
      <c r="D131" s="234"/>
      <c r="E131" s="234"/>
      <c r="F131" s="234"/>
      <c r="G131" s="234"/>
      <c r="H131" s="234"/>
      <c r="I131" s="234"/>
      <c r="J131" s="234"/>
      <c r="K131" s="234"/>
      <c r="L131" s="234"/>
      <c r="M131" s="234"/>
      <c r="N131" s="234"/>
      <c r="O131" s="234"/>
      <c r="P131" s="234"/>
      <c r="Q131" s="234"/>
      <c r="R131" s="234"/>
      <c r="S131" s="234"/>
      <c r="T131" s="234"/>
      <c r="U131" s="234"/>
      <c r="V131" s="234"/>
      <c r="W131" s="234"/>
      <c r="X131" s="234"/>
      <c r="Y131" s="234"/>
      <c r="Z131" s="234"/>
      <c r="AA131" s="234"/>
      <c r="AB131" s="234"/>
      <c r="AC131" s="234"/>
      <c r="AD131" s="234"/>
      <c r="AE131" s="234"/>
      <c r="AF131" s="234"/>
      <c r="AG131" s="234"/>
      <c r="AH131" s="234"/>
      <c r="AI131" s="234"/>
      <c r="AJ131" s="234"/>
      <c r="AK131" s="234"/>
      <c r="AL131" s="235"/>
      <c r="AM131" s="236"/>
      <c r="AN131" s="237" t="e">
        <f t="shared" si="30"/>
        <v>#DIV/0!</v>
      </c>
      <c r="AO131" s="234">
        <f t="shared" si="31"/>
        <v>0</v>
      </c>
      <c r="AP131" s="234">
        <f t="shared" si="32"/>
        <v>0</v>
      </c>
      <c r="AQ131" s="235">
        <f t="shared" si="33"/>
        <v>0</v>
      </c>
      <c r="AR131" s="234">
        <f t="shared" si="34"/>
        <v>0</v>
      </c>
    </row>
    <row r="132" spans="1:44">
      <c r="A132" s="234"/>
      <c r="B132" s="234"/>
      <c r="C132" s="234"/>
      <c r="D132" s="234"/>
      <c r="E132" s="234"/>
      <c r="F132" s="234"/>
      <c r="G132" s="234"/>
      <c r="H132" s="234"/>
      <c r="I132" s="234"/>
      <c r="J132" s="234"/>
      <c r="K132" s="234"/>
      <c r="L132" s="234"/>
      <c r="M132" s="234"/>
      <c r="N132" s="234"/>
      <c r="O132" s="234"/>
      <c r="P132" s="234"/>
      <c r="Q132" s="234"/>
      <c r="R132" s="234"/>
      <c r="S132" s="234"/>
      <c r="T132" s="234"/>
      <c r="U132" s="234"/>
      <c r="V132" s="234"/>
      <c r="W132" s="234"/>
      <c r="X132" s="234"/>
      <c r="Y132" s="234"/>
      <c r="Z132" s="234"/>
      <c r="AA132" s="234"/>
      <c r="AB132" s="234"/>
      <c r="AC132" s="234"/>
      <c r="AD132" s="234"/>
      <c r="AE132" s="234"/>
      <c r="AF132" s="234"/>
      <c r="AG132" s="234"/>
      <c r="AH132" s="234"/>
      <c r="AI132" s="234"/>
      <c r="AJ132" s="234"/>
      <c r="AK132" s="234"/>
      <c r="AL132" s="235"/>
      <c r="AM132" s="236"/>
      <c r="AN132" s="237" t="e">
        <f t="shared" si="30"/>
        <v>#DIV/0!</v>
      </c>
      <c r="AO132" s="234">
        <f t="shared" si="31"/>
        <v>0</v>
      </c>
      <c r="AP132" s="234">
        <f t="shared" si="32"/>
        <v>0</v>
      </c>
      <c r="AQ132" s="235">
        <f t="shared" si="33"/>
        <v>0</v>
      </c>
      <c r="AR132" s="234">
        <f t="shared" si="34"/>
        <v>0</v>
      </c>
    </row>
    <row r="133" spans="1:44">
      <c r="A133" s="234"/>
      <c r="B133" s="234"/>
      <c r="C133" s="234"/>
      <c r="D133" s="234"/>
      <c r="E133" s="234"/>
      <c r="F133" s="234"/>
      <c r="G133" s="234"/>
      <c r="H133" s="234"/>
      <c r="I133" s="234"/>
      <c r="J133" s="234"/>
      <c r="K133" s="234"/>
      <c r="L133" s="234"/>
      <c r="M133" s="234"/>
      <c r="N133" s="234"/>
      <c r="O133" s="234"/>
      <c r="P133" s="234"/>
      <c r="Q133" s="234"/>
      <c r="R133" s="234"/>
      <c r="S133" s="234"/>
      <c r="T133" s="234"/>
      <c r="U133" s="234"/>
      <c r="V133" s="234"/>
      <c r="W133" s="234"/>
      <c r="X133" s="234"/>
      <c r="Y133" s="234"/>
      <c r="Z133" s="234"/>
      <c r="AA133" s="234"/>
      <c r="AB133" s="234"/>
      <c r="AC133" s="234"/>
      <c r="AD133" s="234"/>
      <c r="AE133" s="234"/>
      <c r="AF133" s="234"/>
      <c r="AG133" s="234"/>
      <c r="AH133" s="234"/>
      <c r="AI133" s="234"/>
      <c r="AJ133" s="234"/>
      <c r="AK133" s="234"/>
      <c r="AL133" s="235"/>
      <c r="AM133" s="236"/>
      <c r="AN133" s="237" t="e">
        <f t="shared" si="30"/>
        <v>#DIV/0!</v>
      </c>
      <c r="AO133" s="234">
        <f t="shared" si="31"/>
        <v>0</v>
      </c>
      <c r="AP133" s="234">
        <f t="shared" si="32"/>
        <v>0</v>
      </c>
      <c r="AQ133" s="235">
        <f t="shared" si="33"/>
        <v>0</v>
      </c>
      <c r="AR133" s="234">
        <f t="shared" si="34"/>
        <v>0</v>
      </c>
    </row>
    <row r="134" spans="1:44">
      <c r="A134" s="234"/>
      <c r="B134" s="234"/>
      <c r="C134" s="234"/>
      <c r="D134" s="234"/>
      <c r="E134" s="234"/>
      <c r="F134" s="234"/>
      <c r="G134" s="234"/>
      <c r="H134" s="234"/>
      <c r="I134" s="234"/>
      <c r="J134" s="234"/>
      <c r="K134" s="234"/>
      <c r="L134" s="234"/>
      <c r="M134" s="234"/>
      <c r="N134" s="234"/>
      <c r="O134" s="234"/>
      <c r="P134" s="234"/>
      <c r="Q134" s="234"/>
      <c r="R134" s="234"/>
      <c r="S134" s="234"/>
      <c r="T134" s="234"/>
      <c r="U134" s="234"/>
      <c r="V134" s="234"/>
      <c r="W134" s="234"/>
      <c r="X134" s="234"/>
      <c r="Y134" s="234"/>
      <c r="Z134" s="234"/>
      <c r="AA134" s="234"/>
      <c r="AB134" s="234"/>
      <c r="AC134" s="234"/>
      <c r="AD134" s="234"/>
      <c r="AE134" s="234"/>
      <c r="AF134" s="234"/>
      <c r="AG134" s="234"/>
      <c r="AH134" s="234"/>
      <c r="AI134" s="234"/>
      <c r="AJ134" s="234"/>
      <c r="AK134" s="234"/>
      <c r="AL134" s="235"/>
      <c r="AM134" s="236"/>
      <c r="AN134" s="237" t="e">
        <f t="shared" si="30"/>
        <v>#DIV/0!</v>
      </c>
      <c r="AO134" s="234">
        <f t="shared" si="31"/>
        <v>0</v>
      </c>
      <c r="AP134" s="234">
        <f t="shared" si="32"/>
        <v>0</v>
      </c>
      <c r="AQ134" s="235">
        <f t="shared" si="33"/>
        <v>0</v>
      </c>
      <c r="AR134" s="234">
        <f t="shared" si="34"/>
        <v>0</v>
      </c>
    </row>
    <row r="135" spans="1:44">
      <c r="A135" s="234"/>
      <c r="B135" s="234"/>
      <c r="C135" s="234"/>
      <c r="D135" s="234"/>
      <c r="E135" s="234"/>
      <c r="F135" s="234"/>
      <c r="G135" s="234"/>
      <c r="H135" s="234"/>
      <c r="I135" s="234"/>
      <c r="J135" s="234"/>
      <c r="K135" s="234"/>
      <c r="L135" s="234"/>
      <c r="M135" s="234"/>
      <c r="N135" s="234"/>
      <c r="O135" s="234"/>
      <c r="P135" s="234"/>
      <c r="Q135" s="234"/>
      <c r="R135" s="234"/>
      <c r="S135" s="234"/>
      <c r="T135" s="234"/>
      <c r="U135" s="234"/>
      <c r="V135" s="234"/>
      <c r="W135" s="234"/>
      <c r="X135" s="234"/>
      <c r="Y135" s="234"/>
      <c r="Z135" s="234"/>
      <c r="AA135" s="234"/>
      <c r="AB135" s="234"/>
      <c r="AC135" s="234"/>
      <c r="AD135" s="234"/>
      <c r="AE135" s="234"/>
      <c r="AF135" s="234"/>
      <c r="AG135" s="234"/>
      <c r="AH135" s="234"/>
      <c r="AI135" s="234"/>
      <c r="AJ135" s="234"/>
      <c r="AK135" s="234"/>
      <c r="AL135" s="235"/>
      <c r="AM135" s="236"/>
      <c r="AN135" s="237" t="e">
        <f t="shared" si="30"/>
        <v>#DIV/0!</v>
      </c>
      <c r="AO135" s="234">
        <f t="shared" si="31"/>
        <v>0</v>
      </c>
      <c r="AP135" s="234">
        <f t="shared" si="32"/>
        <v>0</v>
      </c>
      <c r="AQ135" s="235">
        <f t="shared" si="33"/>
        <v>0</v>
      </c>
      <c r="AR135" s="234">
        <f t="shared" si="34"/>
        <v>0</v>
      </c>
    </row>
    <row r="136" spans="1:44">
      <c r="A136" s="234"/>
      <c r="B136" s="234"/>
      <c r="C136" s="234"/>
      <c r="D136" s="234"/>
      <c r="E136" s="234"/>
      <c r="F136" s="234"/>
      <c r="G136" s="234"/>
      <c r="H136" s="234"/>
      <c r="I136" s="234"/>
      <c r="J136" s="234"/>
      <c r="K136" s="234"/>
      <c r="L136" s="234"/>
      <c r="M136" s="234"/>
      <c r="N136" s="234"/>
      <c r="O136" s="234"/>
      <c r="P136" s="234"/>
      <c r="Q136" s="234"/>
      <c r="R136" s="234"/>
      <c r="S136" s="234"/>
      <c r="T136" s="234"/>
      <c r="U136" s="234"/>
      <c r="V136" s="234"/>
      <c r="W136" s="234"/>
      <c r="X136" s="234"/>
      <c r="Y136" s="234"/>
      <c r="Z136" s="234"/>
      <c r="AA136" s="234"/>
      <c r="AB136" s="234"/>
      <c r="AC136" s="234"/>
      <c r="AD136" s="234"/>
      <c r="AE136" s="234"/>
      <c r="AF136" s="234"/>
      <c r="AG136" s="234"/>
      <c r="AH136" s="234"/>
      <c r="AI136" s="234"/>
      <c r="AJ136" s="234"/>
      <c r="AK136" s="234"/>
      <c r="AL136" s="235"/>
      <c r="AM136" s="236"/>
      <c r="AN136" s="237" t="e">
        <f t="shared" si="30"/>
        <v>#DIV/0!</v>
      </c>
      <c r="AO136" s="234">
        <f t="shared" si="31"/>
        <v>0</v>
      </c>
      <c r="AP136" s="234">
        <f t="shared" si="32"/>
        <v>0</v>
      </c>
      <c r="AQ136" s="235">
        <f t="shared" si="33"/>
        <v>0</v>
      </c>
      <c r="AR136" s="234">
        <f t="shared" si="34"/>
        <v>0</v>
      </c>
    </row>
    <row r="137" spans="1:44">
      <c r="A137" s="234"/>
      <c r="B137" s="234"/>
      <c r="C137" s="234"/>
      <c r="D137" s="234"/>
      <c r="E137" s="234"/>
      <c r="F137" s="234"/>
      <c r="G137" s="234"/>
      <c r="H137" s="234"/>
      <c r="I137" s="234"/>
      <c r="J137" s="234"/>
      <c r="K137" s="234"/>
      <c r="L137" s="234"/>
      <c r="M137" s="234"/>
      <c r="N137" s="234"/>
      <c r="O137" s="234"/>
      <c r="P137" s="234"/>
      <c r="Q137" s="234"/>
      <c r="R137" s="234"/>
      <c r="S137" s="234"/>
      <c r="T137" s="234"/>
      <c r="U137" s="234"/>
      <c r="V137" s="234"/>
      <c r="W137" s="234"/>
      <c r="X137" s="234"/>
      <c r="Y137" s="234"/>
      <c r="Z137" s="234"/>
      <c r="AA137" s="234"/>
      <c r="AB137" s="234"/>
      <c r="AC137" s="234"/>
      <c r="AD137" s="234"/>
      <c r="AE137" s="234"/>
      <c r="AF137" s="234"/>
      <c r="AG137" s="234"/>
      <c r="AH137" s="234"/>
      <c r="AI137" s="234"/>
      <c r="AJ137" s="234"/>
      <c r="AK137" s="234"/>
      <c r="AL137" s="235"/>
      <c r="AM137" s="236"/>
      <c r="AN137" s="237" t="e">
        <f t="shared" si="30"/>
        <v>#DIV/0!</v>
      </c>
      <c r="AO137" s="234">
        <f t="shared" si="31"/>
        <v>0</v>
      </c>
      <c r="AP137" s="234">
        <f t="shared" si="32"/>
        <v>0</v>
      </c>
      <c r="AQ137" s="235">
        <f t="shared" si="33"/>
        <v>0</v>
      </c>
      <c r="AR137" s="234">
        <f t="shared" si="34"/>
        <v>0</v>
      </c>
    </row>
    <row r="138" spans="1:44">
      <c r="A138" s="234"/>
      <c r="B138" s="234"/>
      <c r="C138" s="234"/>
      <c r="D138" s="234"/>
      <c r="E138" s="234"/>
      <c r="F138" s="234"/>
      <c r="G138" s="234"/>
      <c r="H138" s="234"/>
      <c r="I138" s="234"/>
      <c r="J138" s="234"/>
      <c r="K138" s="234"/>
      <c r="L138" s="234"/>
      <c r="M138" s="234"/>
      <c r="N138" s="234"/>
      <c r="O138" s="234"/>
      <c r="P138" s="234"/>
      <c r="Q138" s="234"/>
      <c r="R138" s="234"/>
      <c r="S138" s="234"/>
      <c r="T138" s="234"/>
      <c r="U138" s="234"/>
      <c r="V138" s="234"/>
      <c r="W138" s="234"/>
      <c r="X138" s="234"/>
      <c r="Y138" s="234"/>
      <c r="Z138" s="234"/>
      <c r="AA138" s="234"/>
      <c r="AB138" s="234"/>
      <c r="AC138" s="234"/>
      <c r="AD138" s="234"/>
      <c r="AE138" s="234"/>
      <c r="AF138" s="234"/>
      <c r="AG138" s="234"/>
      <c r="AH138" s="234"/>
      <c r="AI138" s="234"/>
      <c r="AJ138" s="234"/>
      <c r="AK138" s="234"/>
      <c r="AL138" s="235"/>
      <c r="AM138" s="236"/>
      <c r="AN138" s="237" t="e">
        <f t="shared" si="30"/>
        <v>#DIV/0!</v>
      </c>
      <c r="AO138" s="234">
        <f t="shared" si="31"/>
        <v>0</v>
      </c>
      <c r="AP138" s="234">
        <f t="shared" si="32"/>
        <v>0</v>
      </c>
      <c r="AQ138" s="235">
        <f t="shared" si="33"/>
        <v>0</v>
      </c>
      <c r="AR138" s="234">
        <f t="shared" si="34"/>
        <v>0</v>
      </c>
    </row>
    <row r="139" spans="1:44">
      <c r="A139" s="234"/>
      <c r="B139" s="234"/>
      <c r="C139" s="234"/>
      <c r="D139" s="234"/>
      <c r="E139" s="234"/>
      <c r="F139" s="234"/>
      <c r="G139" s="234"/>
      <c r="H139" s="234"/>
      <c r="I139" s="234"/>
      <c r="J139" s="234"/>
      <c r="K139" s="234"/>
      <c r="L139" s="234"/>
      <c r="M139" s="234"/>
      <c r="N139" s="234"/>
      <c r="O139" s="234"/>
      <c r="P139" s="234"/>
      <c r="Q139" s="234"/>
      <c r="R139" s="234"/>
      <c r="S139" s="234"/>
      <c r="T139" s="234"/>
      <c r="U139" s="234"/>
      <c r="V139" s="234"/>
      <c r="W139" s="234"/>
      <c r="X139" s="234"/>
      <c r="Y139" s="234"/>
      <c r="Z139" s="234"/>
      <c r="AA139" s="234"/>
      <c r="AB139" s="234"/>
      <c r="AC139" s="234"/>
      <c r="AD139" s="234"/>
      <c r="AE139" s="234"/>
      <c r="AF139" s="234"/>
      <c r="AG139" s="234"/>
      <c r="AH139" s="234"/>
      <c r="AI139" s="234"/>
      <c r="AJ139" s="234"/>
      <c r="AK139" s="234"/>
      <c r="AL139" s="235"/>
      <c r="AM139" s="236"/>
      <c r="AN139" s="237" t="e">
        <f t="shared" si="30"/>
        <v>#DIV/0!</v>
      </c>
      <c r="AO139" s="234">
        <f t="shared" si="31"/>
        <v>0</v>
      </c>
      <c r="AP139" s="234">
        <f t="shared" si="32"/>
        <v>0</v>
      </c>
      <c r="AQ139" s="235">
        <f t="shared" si="33"/>
        <v>0</v>
      </c>
      <c r="AR139" s="234">
        <f t="shared" si="34"/>
        <v>0</v>
      </c>
    </row>
    <row r="140" spans="1:44">
      <c r="A140" s="234"/>
      <c r="B140" s="234"/>
      <c r="C140" s="234"/>
      <c r="D140" s="234"/>
      <c r="E140" s="234"/>
      <c r="F140" s="234"/>
      <c r="G140" s="234"/>
      <c r="H140" s="234"/>
      <c r="I140" s="234"/>
      <c r="J140" s="234"/>
      <c r="K140" s="234"/>
      <c r="L140" s="234"/>
      <c r="M140" s="234"/>
      <c r="N140" s="234"/>
      <c r="O140" s="234"/>
      <c r="P140" s="234"/>
      <c r="Q140" s="234"/>
      <c r="R140" s="234"/>
      <c r="S140" s="234"/>
      <c r="T140" s="234"/>
      <c r="U140" s="234"/>
      <c r="V140" s="234"/>
      <c r="W140" s="234"/>
      <c r="X140" s="234"/>
      <c r="Y140" s="234"/>
      <c r="Z140" s="234"/>
      <c r="AA140" s="234"/>
      <c r="AB140" s="234"/>
      <c r="AC140" s="234"/>
      <c r="AD140" s="234"/>
      <c r="AE140" s="234"/>
      <c r="AF140" s="234"/>
      <c r="AG140" s="234"/>
      <c r="AH140" s="234"/>
      <c r="AI140" s="234"/>
      <c r="AJ140" s="234"/>
      <c r="AK140" s="234"/>
      <c r="AL140" s="235"/>
      <c r="AM140" s="236"/>
      <c r="AN140" s="237" t="e">
        <f t="shared" si="30"/>
        <v>#DIV/0!</v>
      </c>
      <c r="AO140" s="234">
        <f t="shared" si="31"/>
        <v>0</v>
      </c>
      <c r="AP140" s="234">
        <f t="shared" si="32"/>
        <v>0</v>
      </c>
      <c r="AQ140" s="235">
        <f t="shared" si="33"/>
        <v>0</v>
      </c>
      <c r="AR140" s="234">
        <f t="shared" si="34"/>
        <v>0</v>
      </c>
    </row>
    <row r="141" spans="1:44">
      <c r="A141" s="234"/>
      <c r="B141" s="234"/>
      <c r="C141" s="234"/>
      <c r="D141" s="234"/>
      <c r="E141" s="234"/>
      <c r="F141" s="234"/>
      <c r="G141" s="234"/>
      <c r="H141" s="234"/>
      <c r="I141" s="234"/>
      <c r="J141" s="234"/>
      <c r="K141" s="234"/>
      <c r="L141" s="234"/>
      <c r="M141" s="234"/>
      <c r="N141" s="234"/>
      <c r="O141" s="234"/>
      <c r="P141" s="234"/>
      <c r="Q141" s="234"/>
      <c r="R141" s="234"/>
      <c r="S141" s="234"/>
      <c r="T141" s="234"/>
      <c r="U141" s="234"/>
      <c r="V141" s="234"/>
      <c r="W141" s="234"/>
      <c r="X141" s="234"/>
      <c r="Y141" s="234"/>
      <c r="Z141" s="234"/>
      <c r="AA141" s="234"/>
      <c r="AB141" s="234"/>
      <c r="AC141" s="234"/>
      <c r="AD141" s="234"/>
      <c r="AE141" s="234"/>
      <c r="AF141" s="234"/>
      <c r="AG141" s="234"/>
      <c r="AH141" s="234"/>
      <c r="AI141" s="234"/>
      <c r="AJ141" s="234"/>
      <c r="AK141" s="234"/>
      <c r="AL141" s="235"/>
      <c r="AM141" s="236"/>
      <c r="AN141" s="237" t="e">
        <f t="shared" si="30"/>
        <v>#DIV/0!</v>
      </c>
      <c r="AO141" s="234">
        <f t="shared" si="31"/>
        <v>0</v>
      </c>
      <c r="AP141" s="234">
        <f t="shared" si="32"/>
        <v>0</v>
      </c>
      <c r="AQ141" s="235">
        <f t="shared" si="33"/>
        <v>0</v>
      </c>
      <c r="AR141" s="234">
        <f t="shared" si="34"/>
        <v>0</v>
      </c>
    </row>
    <row r="142" spans="1:44">
      <c r="A142" s="234"/>
      <c r="B142" s="234"/>
      <c r="C142" s="234"/>
      <c r="D142" s="234"/>
      <c r="E142" s="234"/>
      <c r="F142" s="234"/>
      <c r="G142" s="234"/>
      <c r="H142" s="234"/>
      <c r="I142" s="234"/>
      <c r="J142" s="234"/>
      <c r="K142" s="234"/>
      <c r="L142" s="234"/>
      <c r="M142" s="234"/>
      <c r="N142" s="234"/>
      <c r="O142" s="234"/>
      <c r="P142" s="234"/>
      <c r="Q142" s="234"/>
      <c r="R142" s="234"/>
      <c r="S142" s="234"/>
      <c r="T142" s="234"/>
      <c r="U142" s="234"/>
      <c r="V142" s="234"/>
      <c r="W142" s="234"/>
      <c r="X142" s="234"/>
      <c r="Y142" s="234"/>
      <c r="Z142" s="234"/>
      <c r="AA142" s="234"/>
      <c r="AB142" s="234"/>
      <c r="AC142" s="234"/>
      <c r="AD142" s="234"/>
      <c r="AE142" s="234"/>
      <c r="AF142" s="234"/>
      <c r="AG142" s="234"/>
      <c r="AH142" s="234"/>
      <c r="AI142" s="234"/>
      <c r="AJ142" s="234"/>
      <c r="AK142" s="234"/>
      <c r="AL142" s="235"/>
      <c r="AM142" s="236"/>
      <c r="AN142" s="237" t="e">
        <f t="shared" si="30"/>
        <v>#DIV/0!</v>
      </c>
      <c r="AO142" s="234">
        <f t="shared" si="31"/>
        <v>0</v>
      </c>
      <c r="AP142" s="234">
        <f t="shared" si="32"/>
        <v>0</v>
      </c>
      <c r="AQ142" s="235">
        <f t="shared" si="33"/>
        <v>0</v>
      </c>
      <c r="AR142" s="234">
        <f t="shared" si="34"/>
        <v>0</v>
      </c>
    </row>
    <row r="143" spans="1:44">
      <c r="A143" s="234"/>
      <c r="B143" s="234"/>
      <c r="C143" s="234"/>
      <c r="D143" s="234"/>
      <c r="E143" s="234"/>
      <c r="F143" s="234"/>
      <c r="G143" s="234"/>
      <c r="H143" s="234"/>
      <c r="I143" s="234"/>
      <c r="J143" s="234"/>
      <c r="K143" s="234"/>
      <c r="L143" s="234"/>
      <c r="M143" s="234"/>
      <c r="N143" s="234"/>
      <c r="O143" s="234"/>
      <c r="P143" s="234"/>
      <c r="Q143" s="234"/>
      <c r="R143" s="234"/>
      <c r="S143" s="234"/>
      <c r="T143" s="234"/>
      <c r="U143" s="234"/>
      <c r="V143" s="234"/>
      <c r="W143" s="234"/>
      <c r="X143" s="234"/>
      <c r="Y143" s="234"/>
      <c r="Z143" s="234"/>
      <c r="AA143" s="234"/>
      <c r="AB143" s="234"/>
      <c r="AC143" s="234"/>
      <c r="AD143" s="234"/>
      <c r="AE143" s="234"/>
      <c r="AF143" s="234"/>
      <c r="AG143" s="234"/>
      <c r="AH143" s="234"/>
      <c r="AI143" s="234"/>
      <c r="AJ143" s="234"/>
      <c r="AK143" s="234"/>
      <c r="AL143" s="235"/>
      <c r="AM143" s="236"/>
      <c r="AN143" s="237" t="e">
        <f t="shared" si="30"/>
        <v>#DIV/0!</v>
      </c>
      <c r="AO143" s="234">
        <f t="shared" si="31"/>
        <v>0</v>
      </c>
      <c r="AP143" s="234">
        <f t="shared" si="32"/>
        <v>0</v>
      </c>
      <c r="AQ143" s="235">
        <f t="shared" si="33"/>
        <v>0</v>
      </c>
      <c r="AR143" s="234">
        <f t="shared" si="34"/>
        <v>0</v>
      </c>
    </row>
    <row r="144" spans="1:44">
      <c r="A144" s="234"/>
      <c r="B144" s="234"/>
      <c r="C144" s="234"/>
      <c r="D144" s="234"/>
      <c r="E144" s="234"/>
      <c r="F144" s="234"/>
      <c r="G144" s="234"/>
      <c r="H144" s="234"/>
      <c r="I144" s="234"/>
      <c r="J144" s="234"/>
      <c r="K144" s="234"/>
      <c r="L144" s="234"/>
      <c r="M144" s="234"/>
      <c r="N144" s="234"/>
      <c r="O144" s="234"/>
      <c r="P144" s="234"/>
      <c r="Q144" s="234"/>
      <c r="R144" s="234"/>
      <c r="S144" s="234"/>
      <c r="T144" s="234"/>
      <c r="U144" s="234"/>
      <c r="V144" s="234"/>
      <c r="W144" s="234"/>
      <c r="X144" s="234"/>
      <c r="Y144" s="234"/>
      <c r="Z144" s="234"/>
      <c r="AA144" s="234"/>
      <c r="AB144" s="234"/>
      <c r="AC144" s="234"/>
      <c r="AD144" s="234"/>
      <c r="AE144" s="234"/>
      <c r="AF144" s="234"/>
      <c r="AG144" s="234"/>
      <c r="AH144" s="234"/>
      <c r="AI144" s="234"/>
      <c r="AJ144" s="234"/>
      <c r="AK144" s="234"/>
      <c r="AL144" s="235"/>
      <c r="AM144" s="236"/>
      <c r="AN144" s="237" t="e">
        <f t="shared" si="30"/>
        <v>#DIV/0!</v>
      </c>
      <c r="AO144" s="234">
        <f t="shared" si="31"/>
        <v>0</v>
      </c>
      <c r="AP144" s="234">
        <f t="shared" si="32"/>
        <v>0</v>
      </c>
      <c r="AQ144" s="235">
        <f t="shared" si="33"/>
        <v>0</v>
      </c>
      <c r="AR144" s="234">
        <f t="shared" si="34"/>
        <v>0</v>
      </c>
    </row>
    <row r="145" spans="1:44">
      <c r="A145" s="234"/>
      <c r="B145" s="234"/>
      <c r="C145" s="234"/>
      <c r="D145" s="234"/>
      <c r="E145" s="234"/>
      <c r="F145" s="234"/>
      <c r="G145" s="234"/>
      <c r="H145" s="234"/>
      <c r="I145" s="234"/>
      <c r="J145" s="234"/>
      <c r="K145" s="234"/>
      <c r="L145" s="234"/>
      <c r="M145" s="234"/>
      <c r="N145" s="234"/>
      <c r="O145" s="234"/>
      <c r="P145" s="234"/>
      <c r="Q145" s="234"/>
      <c r="R145" s="234"/>
      <c r="S145" s="234"/>
      <c r="T145" s="234"/>
      <c r="U145" s="234"/>
      <c r="V145" s="234"/>
      <c r="W145" s="234"/>
      <c r="X145" s="234"/>
      <c r="Y145" s="234"/>
      <c r="Z145" s="234"/>
      <c r="AA145" s="234"/>
      <c r="AB145" s="234"/>
      <c r="AC145" s="234"/>
      <c r="AD145" s="234"/>
      <c r="AE145" s="234"/>
      <c r="AF145" s="234"/>
      <c r="AG145" s="234"/>
      <c r="AH145" s="234"/>
      <c r="AI145" s="234"/>
      <c r="AJ145" s="234"/>
      <c r="AK145" s="234"/>
      <c r="AL145" s="235"/>
      <c r="AM145" s="236"/>
      <c r="AN145" s="237" t="e">
        <f t="shared" si="30"/>
        <v>#DIV/0!</v>
      </c>
      <c r="AO145" s="234">
        <f t="shared" si="31"/>
        <v>0</v>
      </c>
      <c r="AP145" s="234">
        <f t="shared" si="32"/>
        <v>0</v>
      </c>
      <c r="AQ145" s="235">
        <f t="shared" si="33"/>
        <v>0</v>
      </c>
      <c r="AR145" s="234">
        <f t="shared" si="34"/>
        <v>0</v>
      </c>
    </row>
    <row r="146" spans="1:44">
      <c r="A146" s="234"/>
      <c r="B146" s="234"/>
      <c r="C146" s="234"/>
      <c r="D146" s="234"/>
      <c r="E146" s="234"/>
      <c r="F146" s="234"/>
      <c r="G146" s="234"/>
      <c r="H146" s="234"/>
      <c r="I146" s="234"/>
      <c r="J146" s="234"/>
      <c r="K146" s="234"/>
      <c r="L146" s="234"/>
      <c r="M146" s="234"/>
      <c r="N146" s="234"/>
      <c r="O146" s="234"/>
      <c r="P146" s="234"/>
      <c r="Q146" s="234"/>
      <c r="R146" s="234"/>
      <c r="S146" s="234"/>
      <c r="T146" s="234"/>
      <c r="U146" s="234"/>
      <c r="V146" s="234"/>
      <c r="W146" s="234"/>
      <c r="X146" s="234"/>
      <c r="Y146" s="234"/>
      <c r="Z146" s="234"/>
      <c r="AA146" s="234"/>
      <c r="AB146" s="234"/>
      <c r="AC146" s="234"/>
      <c r="AD146" s="234"/>
      <c r="AE146" s="234"/>
      <c r="AF146" s="234"/>
      <c r="AG146" s="234"/>
      <c r="AH146" s="234"/>
      <c r="AI146" s="234"/>
      <c r="AJ146" s="234"/>
      <c r="AK146" s="234"/>
      <c r="AL146" s="235"/>
      <c r="AM146" s="236"/>
      <c r="AN146" s="237" t="e">
        <f t="shared" si="30"/>
        <v>#DIV/0!</v>
      </c>
      <c r="AO146" s="234">
        <f t="shared" si="31"/>
        <v>0</v>
      </c>
      <c r="AP146" s="234">
        <f t="shared" si="32"/>
        <v>0</v>
      </c>
      <c r="AQ146" s="235">
        <f t="shared" si="33"/>
        <v>0</v>
      </c>
      <c r="AR146" s="234">
        <f t="shared" si="34"/>
        <v>0</v>
      </c>
    </row>
    <row r="147" spans="1:44">
      <c r="A147" s="234"/>
      <c r="B147" s="234"/>
      <c r="C147" s="234"/>
      <c r="D147" s="234"/>
      <c r="E147" s="234"/>
      <c r="F147" s="234"/>
      <c r="G147" s="234"/>
      <c r="H147" s="234"/>
      <c r="I147" s="234"/>
      <c r="J147" s="234"/>
      <c r="K147" s="234"/>
      <c r="L147" s="234"/>
      <c r="M147" s="234"/>
      <c r="N147" s="234"/>
      <c r="O147" s="234"/>
      <c r="P147" s="234"/>
      <c r="Q147" s="234"/>
      <c r="R147" s="234"/>
      <c r="S147" s="234"/>
      <c r="T147" s="234"/>
      <c r="U147" s="234"/>
      <c r="V147" s="234"/>
      <c r="W147" s="234"/>
      <c r="X147" s="234"/>
      <c r="Y147" s="234"/>
      <c r="Z147" s="234"/>
      <c r="AA147" s="234"/>
      <c r="AB147" s="234"/>
      <c r="AC147" s="234"/>
      <c r="AD147" s="234"/>
      <c r="AE147" s="234"/>
      <c r="AF147" s="234"/>
      <c r="AG147" s="234"/>
      <c r="AH147" s="234"/>
      <c r="AI147" s="234"/>
      <c r="AJ147" s="234"/>
      <c r="AK147" s="234"/>
      <c r="AL147" s="235"/>
      <c r="AM147" s="236"/>
      <c r="AN147" s="237" t="e">
        <f t="shared" si="30"/>
        <v>#DIV/0!</v>
      </c>
      <c r="AO147" s="234">
        <f t="shared" si="31"/>
        <v>0</v>
      </c>
      <c r="AP147" s="234">
        <f t="shared" si="32"/>
        <v>0</v>
      </c>
      <c r="AQ147" s="235">
        <f t="shared" si="33"/>
        <v>0</v>
      </c>
      <c r="AR147" s="234">
        <f t="shared" si="34"/>
        <v>0</v>
      </c>
    </row>
    <row r="148" spans="1:44">
      <c r="A148" s="234"/>
      <c r="B148" s="234"/>
      <c r="C148" s="234"/>
      <c r="D148" s="234"/>
      <c r="E148" s="234"/>
      <c r="F148" s="234"/>
      <c r="G148" s="234"/>
      <c r="H148" s="234"/>
      <c r="I148" s="234"/>
      <c r="J148" s="234"/>
      <c r="K148" s="234"/>
      <c r="L148" s="234"/>
      <c r="M148" s="234"/>
      <c r="N148" s="234"/>
      <c r="O148" s="234"/>
      <c r="P148" s="234"/>
      <c r="Q148" s="234"/>
      <c r="R148" s="234"/>
      <c r="S148" s="234"/>
      <c r="T148" s="234"/>
      <c r="U148" s="234"/>
      <c r="V148" s="234"/>
      <c r="W148" s="234"/>
      <c r="X148" s="234"/>
      <c r="Y148" s="234"/>
      <c r="Z148" s="234"/>
      <c r="AA148" s="234"/>
      <c r="AB148" s="234"/>
      <c r="AC148" s="234"/>
      <c r="AD148" s="234"/>
      <c r="AE148" s="234"/>
      <c r="AF148" s="234"/>
      <c r="AG148" s="234"/>
      <c r="AH148" s="234"/>
      <c r="AI148" s="234"/>
      <c r="AJ148" s="234"/>
      <c r="AK148" s="234"/>
      <c r="AL148" s="235"/>
      <c r="AM148" s="236"/>
      <c r="AN148" s="237" t="e">
        <f t="shared" si="30"/>
        <v>#DIV/0!</v>
      </c>
      <c r="AO148" s="234">
        <f t="shared" si="31"/>
        <v>0</v>
      </c>
      <c r="AP148" s="234">
        <f t="shared" si="32"/>
        <v>0</v>
      </c>
      <c r="AQ148" s="235">
        <f t="shared" si="33"/>
        <v>0</v>
      </c>
      <c r="AR148" s="234">
        <f t="shared" si="34"/>
        <v>0</v>
      </c>
    </row>
    <row r="149" spans="1:44">
      <c r="A149" s="234"/>
      <c r="B149" s="234"/>
      <c r="C149" s="234"/>
      <c r="D149" s="234"/>
      <c r="E149" s="234"/>
      <c r="F149" s="234"/>
      <c r="G149" s="234"/>
      <c r="H149" s="234"/>
      <c r="I149" s="234"/>
      <c r="J149" s="234"/>
      <c r="K149" s="234"/>
      <c r="L149" s="234"/>
      <c r="M149" s="234"/>
      <c r="N149" s="234"/>
      <c r="O149" s="234"/>
      <c r="P149" s="234"/>
      <c r="Q149" s="234"/>
      <c r="R149" s="234"/>
      <c r="S149" s="234"/>
      <c r="T149" s="234"/>
      <c r="U149" s="234"/>
      <c r="V149" s="234"/>
      <c r="W149" s="234"/>
      <c r="X149" s="234"/>
      <c r="Y149" s="234"/>
      <c r="Z149" s="234"/>
      <c r="AA149" s="234"/>
      <c r="AB149" s="234"/>
      <c r="AC149" s="234"/>
      <c r="AD149" s="234"/>
      <c r="AE149" s="234"/>
      <c r="AF149" s="234"/>
      <c r="AG149" s="234"/>
      <c r="AH149" s="234"/>
      <c r="AI149" s="234"/>
      <c r="AJ149" s="234"/>
      <c r="AK149" s="234"/>
      <c r="AL149" s="235"/>
      <c r="AM149" s="236"/>
      <c r="AN149" s="237" t="e">
        <f t="shared" si="30"/>
        <v>#DIV/0!</v>
      </c>
      <c r="AO149" s="234">
        <f t="shared" si="31"/>
        <v>0</v>
      </c>
      <c r="AP149" s="234">
        <f t="shared" si="32"/>
        <v>0</v>
      </c>
      <c r="AQ149" s="235">
        <f t="shared" si="33"/>
        <v>0</v>
      </c>
      <c r="AR149" s="234">
        <f t="shared" si="34"/>
        <v>0</v>
      </c>
    </row>
    <row r="150" spans="1:44">
      <c r="A150" s="234"/>
      <c r="B150" s="234"/>
      <c r="C150" s="234"/>
      <c r="D150" s="234"/>
      <c r="E150" s="234"/>
      <c r="F150" s="234"/>
      <c r="G150" s="234"/>
      <c r="H150" s="234"/>
      <c r="I150" s="234"/>
      <c r="J150" s="234"/>
      <c r="K150" s="234"/>
      <c r="L150" s="234"/>
      <c r="M150" s="234"/>
      <c r="N150" s="234"/>
      <c r="O150" s="234"/>
      <c r="P150" s="234"/>
      <c r="Q150" s="234"/>
      <c r="R150" s="234"/>
      <c r="S150" s="234"/>
      <c r="T150" s="234"/>
      <c r="U150" s="234"/>
      <c r="V150" s="234"/>
      <c r="W150" s="234"/>
      <c r="X150" s="234"/>
      <c r="Y150" s="234"/>
      <c r="Z150" s="234"/>
      <c r="AA150" s="234"/>
      <c r="AB150" s="234"/>
      <c r="AC150" s="234"/>
      <c r="AD150" s="234"/>
      <c r="AE150" s="234"/>
      <c r="AF150" s="234"/>
      <c r="AG150" s="234"/>
      <c r="AH150" s="234"/>
      <c r="AI150" s="234"/>
      <c r="AJ150" s="234"/>
      <c r="AK150" s="234"/>
      <c r="AL150" s="235"/>
      <c r="AM150" s="236"/>
      <c r="AN150" s="237" t="e">
        <f t="shared" si="30"/>
        <v>#DIV/0!</v>
      </c>
      <c r="AO150" s="234">
        <f t="shared" si="31"/>
        <v>0</v>
      </c>
      <c r="AP150" s="234">
        <f t="shared" si="32"/>
        <v>0</v>
      </c>
      <c r="AQ150" s="235">
        <f t="shared" si="33"/>
        <v>0</v>
      </c>
      <c r="AR150" s="234">
        <f t="shared" si="34"/>
        <v>0</v>
      </c>
    </row>
    <row r="151" spans="1:44">
      <c r="A151" s="234"/>
      <c r="B151" s="234"/>
      <c r="C151" s="234"/>
      <c r="D151" s="234"/>
      <c r="E151" s="234"/>
      <c r="F151" s="234"/>
      <c r="G151" s="234"/>
      <c r="H151" s="234"/>
      <c r="I151" s="234"/>
      <c r="J151" s="234"/>
      <c r="K151" s="234"/>
      <c r="L151" s="234"/>
      <c r="M151" s="234"/>
      <c r="N151" s="234"/>
      <c r="O151" s="234"/>
      <c r="P151" s="234"/>
      <c r="Q151" s="234"/>
      <c r="R151" s="234"/>
      <c r="S151" s="234"/>
      <c r="T151" s="234"/>
      <c r="U151" s="234"/>
      <c r="V151" s="234"/>
      <c r="W151" s="234"/>
      <c r="X151" s="234"/>
      <c r="Y151" s="234"/>
      <c r="Z151" s="234"/>
      <c r="AA151" s="234"/>
      <c r="AB151" s="234"/>
      <c r="AC151" s="234"/>
      <c r="AD151" s="234"/>
      <c r="AE151" s="234"/>
      <c r="AF151" s="234"/>
      <c r="AG151" s="234"/>
      <c r="AH151" s="234"/>
      <c r="AI151" s="234"/>
      <c r="AJ151" s="234"/>
      <c r="AK151" s="234"/>
      <c r="AL151" s="235"/>
      <c r="AM151" s="236"/>
      <c r="AN151" s="237" t="e">
        <f t="shared" si="30"/>
        <v>#DIV/0!</v>
      </c>
      <c r="AO151" s="234">
        <f t="shared" si="31"/>
        <v>0</v>
      </c>
      <c r="AP151" s="234">
        <f t="shared" si="32"/>
        <v>0</v>
      </c>
      <c r="AQ151" s="235">
        <f t="shared" si="33"/>
        <v>0</v>
      </c>
      <c r="AR151" s="234">
        <f t="shared" si="34"/>
        <v>0</v>
      </c>
    </row>
    <row r="152" spans="1:44">
      <c r="A152" s="234"/>
      <c r="B152" s="234"/>
      <c r="C152" s="234"/>
      <c r="D152" s="234"/>
      <c r="E152" s="234"/>
      <c r="F152" s="234"/>
      <c r="G152" s="234"/>
      <c r="H152" s="234"/>
      <c r="I152" s="234"/>
      <c r="J152" s="234"/>
      <c r="K152" s="234"/>
      <c r="L152" s="234"/>
      <c r="M152" s="234"/>
      <c r="N152" s="234"/>
      <c r="O152" s="234"/>
      <c r="P152" s="234"/>
      <c r="Q152" s="234"/>
      <c r="R152" s="234"/>
      <c r="S152" s="234"/>
      <c r="T152" s="234"/>
      <c r="U152" s="234"/>
      <c r="V152" s="234"/>
      <c r="W152" s="234"/>
      <c r="X152" s="234"/>
      <c r="Y152" s="234"/>
      <c r="Z152" s="234"/>
      <c r="AA152" s="234"/>
      <c r="AB152" s="234"/>
      <c r="AC152" s="234"/>
      <c r="AD152" s="234"/>
      <c r="AE152" s="234"/>
      <c r="AF152" s="234"/>
      <c r="AG152" s="234"/>
      <c r="AH152" s="234"/>
      <c r="AI152" s="234"/>
      <c r="AJ152" s="234"/>
      <c r="AK152" s="234"/>
      <c r="AL152" s="235"/>
      <c r="AM152" s="236"/>
      <c r="AN152" s="237" t="e">
        <f t="shared" si="30"/>
        <v>#DIV/0!</v>
      </c>
      <c r="AO152" s="234">
        <f t="shared" si="31"/>
        <v>0</v>
      </c>
      <c r="AP152" s="234">
        <f t="shared" si="32"/>
        <v>0</v>
      </c>
      <c r="AQ152" s="235">
        <f t="shared" si="33"/>
        <v>0</v>
      </c>
      <c r="AR152" s="234">
        <f t="shared" si="34"/>
        <v>0</v>
      </c>
    </row>
    <row r="153" spans="1:44">
      <c r="A153" s="234"/>
      <c r="B153" s="234"/>
      <c r="C153" s="234"/>
      <c r="D153" s="234"/>
      <c r="E153" s="234"/>
      <c r="F153" s="234"/>
      <c r="G153" s="234"/>
      <c r="H153" s="234"/>
      <c r="I153" s="234"/>
      <c r="J153" s="234"/>
      <c r="K153" s="234"/>
      <c r="L153" s="234"/>
      <c r="M153" s="234"/>
      <c r="N153" s="234"/>
      <c r="O153" s="234"/>
      <c r="P153" s="234"/>
      <c r="Q153" s="234"/>
      <c r="R153" s="234"/>
      <c r="S153" s="234"/>
      <c r="T153" s="234"/>
      <c r="U153" s="234"/>
      <c r="V153" s="234"/>
      <c r="W153" s="234"/>
      <c r="X153" s="234"/>
      <c r="Y153" s="234"/>
      <c r="Z153" s="234"/>
      <c r="AA153" s="234"/>
      <c r="AB153" s="234"/>
      <c r="AC153" s="234"/>
      <c r="AD153" s="234"/>
      <c r="AE153" s="234"/>
      <c r="AF153" s="234"/>
      <c r="AG153" s="234"/>
      <c r="AH153" s="234"/>
      <c r="AI153" s="234"/>
      <c r="AJ153" s="234"/>
      <c r="AK153" s="234"/>
      <c r="AL153" s="235"/>
      <c r="AM153" s="236"/>
      <c r="AN153" s="237" t="e">
        <f t="shared" si="30"/>
        <v>#DIV/0!</v>
      </c>
      <c r="AO153" s="234">
        <f t="shared" si="31"/>
        <v>0</v>
      </c>
      <c r="AP153" s="234">
        <f t="shared" si="32"/>
        <v>0</v>
      </c>
      <c r="AQ153" s="235">
        <f t="shared" si="33"/>
        <v>0</v>
      </c>
      <c r="AR153" s="234">
        <f t="shared" si="34"/>
        <v>0</v>
      </c>
    </row>
    <row r="154" spans="1:44">
      <c r="A154" s="234"/>
      <c r="B154" s="234"/>
      <c r="C154" s="234"/>
      <c r="D154" s="234"/>
      <c r="E154" s="234"/>
      <c r="F154" s="234"/>
      <c r="G154" s="234"/>
      <c r="H154" s="234"/>
      <c r="I154" s="234"/>
      <c r="J154" s="234"/>
      <c r="K154" s="234"/>
      <c r="L154" s="234"/>
      <c r="M154" s="234"/>
      <c r="N154" s="234"/>
      <c r="O154" s="234"/>
      <c r="P154" s="234"/>
      <c r="Q154" s="234"/>
      <c r="R154" s="234"/>
      <c r="S154" s="234"/>
      <c r="T154" s="234"/>
      <c r="U154" s="234"/>
      <c r="V154" s="234"/>
      <c r="W154" s="234"/>
      <c r="X154" s="234"/>
      <c r="Y154" s="234"/>
      <c r="Z154" s="234"/>
      <c r="AA154" s="234"/>
      <c r="AB154" s="234"/>
      <c r="AC154" s="234"/>
      <c r="AD154" s="234"/>
      <c r="AE154" s="234"/>
      <c r="AF154" s="234"/>
      <c r="AG154" s="234"/>
      <c r="AH154" s="234"/>
      <c r="AI154" s="234"/>
      <c r="AJ154" s="234"/>
      <c r="AK154" s="234"/>
      <c r="AL154" s="235"/>
      <c r="AM154" s="236"/>
      <c r="AN154" s="237" t="e">
        <f t="shared" si="30"/>
        <v>#DIV/0!</v>
      </c>
      <c r="AO154" s="234">
        <f t="shared" si="31"/>
        <v>0</v>
      </c>
      <c r="AP154" s="234">
        <f t="shared" si="32"/>
        <v>0</v>
      </c>
      <c r="AQ154" s="235">
        <f t="shared" si="33"/>
        <v>0</v>
      </c>
      <c r="AR154" s="234">
        <f t="shared" si="34"/>
        <v>0</v>
      </c>
    </row>
    <row r="155" spans="1:44">
      <c r="A155" s="234"/>
      <c r="B155" s="234"/>
      <c r="C155" s="234"/>
      <c r="D155" s="234"/>
      <c r="E155" s="234"/>
      <c r="F155" s="234"/>
      <c r="G155" s="234"/>
      <c r="H155" s="234"/>
      <c r="I155" s="234"/>
      <c r="J155" s="234"/>
      <c r="K155" s="234"/>
      <c r="L155" s="234"/>
      <c r="M155" s="234"/>
      <c r="N155" s="234"/>
      <c r="O155" s="234"/>
      <c r="P155" s="234"/>
      <c r="Q155" s="234"/>
      <c r="R155" s="234"/>
      <c r="S155" s="234"/>
      <c r="T155" s="234"/>
      <c r="U155" s="234"/>
      <c r="V155" s="234"/>
      <c r="W155" s="234"/>
      <c r="X155" s="234"/>
      <c r="Y155" s="234"/>
      <c r="Z155" s="234"/>
      <c r="AA155" s="234"/>
      <c r="AB155" s="234"/>
      <c r="AC155" s="234"/>
      <c r="AD155" s="234"/>
      <c r="AE155" s="234"/>
      <c r="AF155" s="234"/>
      <c r="AG155" s="234"/>
      <c r="AH155" s="234"/>
      <c r="AI155" s="234"/>
      <c r="AJ155" s="234"/>
      <c r="AK155" s="234"/>
      <c r="AL155" s="235"/>
      <c r="AM155" s="236"/>
      <c r="AN155" s="237" t="e">
        <f t="shared" si="30"/>
        <v>#DIV/0!</v>
      </c>
      <c r="AO155" s="234">
        <f t="shared" si="31"/>
        <v>0</v>
      </c>
      <c r="AP155" s="234">
        <f t="shared" si="32"/>
        <v>0</v>
      </c>
      <c r="AQ155" s="235">
        <f t="shared" si="33"/>
        <v>0</v>
      </c>
      <c r="AR155" s="234">
        <f t="shared" si="34"/>
        <v>0</v>
      </c>
    </row>
    <row r="156" spans="1:44">
      <c r="A156" s="234"/>
      <c r="B156" s="234"/>
      <c r="C156" s="234"/>
      <c r="D156" s="234"/>
      <c r="E156" s="234"/>
      <c r="F156" s="234"/>
      <c r="G156" s="234"/>
      <c r="H156" s="234"/>
      <c r="I156" s="234"/>
      <c r="J156" s="234"/>
      <c r="K156" s="234"/>
      <c r="L156" s="234"/>
      <c r="M156" s="234"/>
      <c r="N156" s="234"/>
      <c r="O156" s="234"/>
      <c r="P156" s="234"/>
      <c r="Q156" s="234"/>
      <c r="R156" s="234"/>
      <c r="S156" s="234"/>
      <c r="T156" s="234"/>
      <c r="U156" s="234"/>
      <c r="V156" s="234"/>
      <c r="W156" s="234"/>
      <c r="X156" s="234"/>
      <c r="Y156" s="234"/>
      <c r="Z156" s="234"/>
      <c r="AA156" s="234"/>
      <c r="AB156" s="234"/>
      <c r="AC156" s="234"/>
      <c r="AD156" s="234"/>
      <c r="AE156" s="234"/>
      <c r="AF156" s="234"/>
      <c r="AG156" s="234"/>
      <c r="AH156" s="234"/>
      <c r="AI156" s="234"/>
      <c r="AJ156" s="234"/>
      <c r="AK156" s="234"/>
      <c r="AL156" s="235"/>
      <c r="AM156" s="236"/>
      <c r="AN156" s="237" t="e">
        <f t="shared" si="30"/>
        <v>#DIV/0!</v>
      </c>
      <c r="AO156" s="234">
        <f t="shared" si="31"/>
        <v>0</v>
      </c>
      <c r="AP156" s="234">
        <f t="shared" si="32"/>
        <v>0</v>
      </c>
      <c r="AQ156" s="235">
        <f t="shared" si="33"/>
        <v>0</v>
      </c>
      <c r="AR156" s="234">
        <f t="shared" si="34"/>
        <v>0</v>
      </c>
    </row>
    <row r="157" spans="1:44">
      <c r="A157" s="234"/>
      <c r="B157" s="234"/>
      <c r="C157" s="234"/>
      <c r="D157" s="234"/>
      <c r="E157" s="234"/>
      <c r="F157" s="234"/>
      <c r="G157" s="234"/>
      <c r="H157" s="234"/>
      <c r="I157" s="234"/>
      <c r="J157" s="234"/>
      <c r="K157" s="234"/>
      <c r="L157" s="234"/>
      <c r="M157" s="234"/>
      <c r="N157" s="234"/>
      <c r="O157" s="234"/>
      <c r="P157" s="234"/>
      <c r="Q157" s="234"/>
      <c r="R157" s="234"/>
      <c r="S157" s="234"/>
      <c r="T157" s="234"/>
      <c r="U157" s="234"/>
      <c r="V157" s="234"/>
      <c r="W157" s="234"/>
      <c r="X157" s="234"/>
      <c r="Y157" s="234"/>
      <c r="Z157" s="234"/>
      <c r="AA157" s="234"/>
      <c r="AB157" s="234"/>
      <c r="AC157" s="234"/>
      <c r="AD157" s="234"/>
      <c r="AE157" s="234"/>
      <c r="AF157" s="234"/>
      <c r="AG157" s="234"/>
      <c r="AH157" s="234"/>
      <c r="AI157" s="234"/>
      <c r="AJ157" s="234"/>
      <c r="AK157" s="234"/>
      <c r="AL157" s="235"/>
      <c r="AM157" s="236"/>
      <c r="AN157" s="237" t="e">
        <f t="shared" si="30"/>
        <v>#DIV/0!</v>
      </c>
      <c r="AO157" s="234">
        <f t="shared" si="31"/>
        <v>0</v>
      </c>
      <c r="AP157" s="234">
        <f t="shared" si="32"/>
        <v>0</v>
      </c>
      <c r="AQ157" s="235">
        <f t="shared" si="33"/>
        <v>0</v>
      </c>
      <c r="AR157" s="234">
        <f t="shared" si="34"/>
        <v>0</v>
      </c>
    </row>
    <row r="158" spans="1:44">
      <c r="AR158" s="2"/>
    </row>
    <row r="159" spans="1:44">
      <c r="AR159" s="2"/>
    </row>
    <row r="160" spans="1:44">
      <c r="AR160" s="2"/>
    </row>
    <row r="161" spans="44:44">
      <c r="AR161" s="2"/>
    </row>
    <row r="162" spans="44:44">
      <c r="AR162" s="2"/>
    </row>
    <row r="163" spans="44:44">
      <c r="AR163" s="2"/>
    </row>
    <row r="164" spans="44:44">
      <c r="AR164" s="2"/>
    </row>
    <row r="165" spans="44:44">
      <c r="AR165" s="2"/>
    </row>
    <row r="166" spans="44:44">
      <c r="AR166" s="2"/>
    </row>
    <row r="167" spans="44:44">
      <c r="AR167" s="2"/>
    </row>
    <row r="168" spans="44:44">
      <c r="AR168" s="2"/>
    </row>
    <row r="169" spans="44:44">
      <c r="AR169" s="2"/>
    </row>
    <row r="170" spans="44:44">
      <c r="AR170" s="2"/>
    </row>
    <row r="171" spans="44:44">
      <c r="AR171" s="2"/>
    </row>
    <row r="172" spans="44:44">
      <c r="AR172" s="2"/>
    </row>
    <row r="173" spans="44:44">
      <c r="AR173" s="2"/>
    </row>
    <row r="174" spans="44:44">
      <c r="AR174" s="2"/>
    </row>
    <row r="175" spans="44:44">
      <c r="AR175" s="2"/>
    </row>
    <row r="176" spans="44:44">
      <c r="AR176" s="2"/>
    </row>
    <row r="177" spans="44:44">
      <c r="AR177" s="2"/>
    </row>
    <row r="178" spans="44:44">
      <c r="AR178" s="2"/>
    </row>
    <row r="179" spans="44:44">
      <c r="AR179" s="2"/>
    </row>
    <row r="180" spans="44:44">
      <c r="AR180" s="2"/>
    </row>
    <row r="181" spans="44:44">
      <c r="AR181" s="2"/>
    </row>
    <row r="182" spans="44:44">
      <c r="AR182" s="2"/>
    </row>
    <row r="183" spans="44:44">
      <c r="AR183" s="2"/>
    </row>
    <row r="184" spans="44:44">
      <c r="AR184" s="2"/>
    </row>
    <row r="185" spans="44:44">
      <c r="AR185" s="2"/>
    </row>
    <row r="186" spans="44:44">
      <c r="AR186" s="2"/>
    </row>
    <row r="187" spans="44:44">
      <c r="AR187" s="2"/>
    </row>
    <row r="188" spans="44:44">
      <c r="AR188" s="2"/>
    </row>
    <row r="189" spans="44:44">
      <c r="AR189" s="2"/>
    </row>
    <row r="190" spans="44:44">
      <c r="AR190" s="2"/>
    </row>
    <row r="191" spans="44:44">
      <c r="AR191" s="2"/>
    </row>
    <row r="192" spans="44:44">
      <c r="AR192" s="2"/>
    </row>
    <row r="193" spans="44:44">
      <c r="AR193" s="2"/>
    </row>
    <row r="194" spans="44:44">
      <c r="AR194" s="2"/>
    </row>
    <row r="195" spans="44:44">
      <c r="AR195" s="2"/>
    </row>
    <row r="196" spans="44:44">
      <c r="AR196" s="2"/>
    </row>
    <row r="197" spans="44:44">
      <c r="AR197" s="2"/>
    </row>
    <row r="198" spans="44:44">
      <c r="AR198" s="2"/>
    </row>
    <row r="199" spans="44:44">
      <c r="AR199" s="2"/>
    </row>
    <row r="200" spans="44:44">
      <c r="AR200" s="2"/>
    </row>
    <row r="201" spans="44:44">
      <c r="AR201" s="2"/>
    </row>
    <row r="202" spans="44:44">
      <c r="AR202" s="2"/>
    </row>
    <row r="203" spans="44:44">
      <c r="AR203" s="2"/>
    </row>
    <row r="204" spans="44:44">
      <c r="AR204" s="2"/>
    </row>
    <row r="205" spans="44:44">
      <c r="AR205" s="2"/>
    </row>
    <row r="206" spans="44:44">
      <c r="AR206" s="2"/>
    </row>
    <row r="207" spans="44:44">
      <c r="AR207" s="2"/>
    </row>
    <row r="208" spans="44:44">
      <c r="AR208" s="2"/>
    </row>
    <row r="209" spans="44:44">
      <c r="AR209" s="2"/>
    </row>
    <row r="210" spans="44:44">
      <c r="AR210" s="2"/>
    </row>
    <row r="211" spans="44:44">
      <c r="AR211" s="2"/>
    </row>
    <row r="212" spans="44:44">
      <c r="AR212" s="2"/>
    </row>
    <row r="213" spans="44:44">
      <c r="AR213" s="2"/>
    </row>
    <row r="214" spans="44:44">
      <c r="AR214" s="2"/>
    </row>
    <row r="215" spans="44:44">
      <c r="AR215" s="2"/>
    </row>
    <row r="216" spans="44:44">
      <c r="AR216" s="2"/>
    </row>
    <row r="217" spans="44:44">
      <c r="AR217" s="2"/>
    </row>
    <row r="218" spans="44:44">
      <c r="AR218" s="2"/>
    </row>
    <row r="219" spans="44:44">
      <c r="AR219" s="2"/>
    </row>
    <row r="220" spans="44:44">
      <c r="AR220" s="2"/>
    </row>
    <row r="221" spans="44:44">
      <c r="AR221" s="2"/>
    </row>
    <row r="222" spans="44:44">
      <c r="AR222" s="2"/>
    </row>
    <row r="223" spans="44:44">
      <c r="AR223" s="2"/>
    </row>
    <row r="224" spans="44:44">
      <c r="AR224" s="2"/>
    </row>
    <row r="225" spans="44:44">
      <c r="AR225" s="2"/>
    </row>
    <row r="226" spans="44:44">
      <c r="AR226" s="2"/>
    </row>
    <row r="227" spans="44:44">
      <c r="AR227" s="2"/>
    </row>
    <row r="228" spans="44:44">
      <c r="AR228" s="2"/>
    </row>
    <row r="229" spans="44:44">
      <c r="AR229" s="2"/>
    </row>
    <row r="230" spans="44:44">
      <c r="AR230" s="2"/>
    </row>
    <row r="231" spans="44:44">
      <c r="AR231" s="2"/>
    </row>
    <row r="232" spans="44:44">
      <c r="AR232" s="2"/>
    </row>
    <row r="233" spans="44:44">
      <c r="AR233" s="2"/>
    </row>
    <row r="234" spans="44:44">
      <c r="AR234" s="2"/>
    </row>
    <row r="235" spans="44:44">
      <c r="AR235" s="2"/>
    </row>
    <row r="236" spans="44:44">
      <c r="AR236" s="2"/>
    </row>
    <row r="237" spans="44:44">
      <c r="AR237" s="2"/>
    </row>
    <row r="238" spans="44:44">
      <c r="AR238" s="2"/>
    </row>
    <row r="239" spans="44:44">
      <c r="AR239" s="2"/>
    </row>
    <row r="240" spans="44:44">
      <c r="AR240" s="2"/>
    </row>
    <row r="241" spans="44:44">
      <c r="AR241" s="2"/>
    </row>
    <row r="242" spans="44:44">
      <c r="AR242" s="2"/>
    </row>
    <row r="243" spans="44:44">
      <c r="AR243" s="2"/>
    </row>
    <row r="244" spans="44:44">
      <c r="AR244" s="2"/>
    </row>
    <row r="245" spans="44:44">
      <c r="AR245" s="2"/>
    </row>
    <row r="246" spans="44:44">
      <c r="AR246" s="2"/>
    </row>
    <row r="247" spans="44:44">
      <c r="AR247" s="2"/>
    </row>
    <row r="248" spans="44:44">
      <c r="AR248" s="2"/>
    </row>
    <row r="249" spans="44:44">
      <c r="AR249" s="2"/>
    </row>
    <row r="250" spans="44:44">
      <c r="AR250" s="2"/>
    </row>
    <row r="251" spans="44:44">
      <c r="AR251" s="2"/>
    </row>
    <row r="252" spans="44:44">
      <c r="AR252" s="2"/>
    </row>
    <row r="253" spans="44:44">
      <c r="AR253" s="2"/>
    </row>
    <row r="254" spans="44:44">
      <c r="AR254" s="2"/>
    </row>
    <row r="255" spans="44:44">
      <c r="AR255" s="2"/>
    </row>
    <row r="256" spans="44:44">
      <c r="AR256" s="2"/>
    </row>
    <row r="257" spans="44:44">
      <c r="AR257" s="2"/>
    </row>
    <row r="258" spans="44:44">
      <c r="AR258" s="2"/>
    </row>
    <row r="259" spans="44:44">
      <c r="AR259" s="2"/>
    </row>
    <row r="260" spans="44:44">
      <c r="AR260" s="2"/>
    </row>
    <row r="261" spans="44:44">
      <c r="AR261" s="2"/>
    </row>
    <row r="262" spans="44:44">
      <c r="AR262" s="2"/>
    </row>
    <row r="263" spans="44:44">
      <c r="AR263" s="2"/>
    </row>
    <row r="264" spans="44:44">
      <c r="AR264" s="2"/>
    </row>
    <row r="265" spans="44:44">
      <c r="AR265" s="2"/>
    </row>
    <row r="266" spans="44:44">
      <c r="AR266" s="2"/>
    </row>
    <row r="267" spans="44:44">
      <c r="AR267" s="2"/>
    </row>
    <row r="268" spans="44:44">
      <c r="AR268" s="2"/>
    </row>
    <row r="269" spans="44:44">
      <c r="AR269" s="2"/>
    </row>
    <row r="270" spans="44:44">
      <c r="AR270" s="2"/>
    </row>
    <row r="271" spans="44:44">
      <c r="AR271" s="2"/>
    </row>
    <row r="272" spans="44:44">
      <c r="AR272" s="2"/>
    </row>
    <row r="273" spans="44:44">
      <c r="AR273" s="2"/>
    </row>
    <row r="274" spans="44:44">
      <c r="AR274" s="2"/>
    </row>
    <row r="275" spans="44:44">
      <c r="AR275" s="2"/>
    </row>
    <row r="276" spans="44:44">
      <c r="AR276" s="2"/>
    </row>
    <row r="277" spans="44:44">
      <c r="AR277" s="2"/>
    </row>
    <row r="278" spans="44:44">
      <c r="AR278" s="2"/>
    </row>
    <row r="279" spans="44:44">
      <c r="AR279" s="2"/>
    </row>
    <row r="280" spans="44:44">
      <c r="AR280" s="2"/>
    </row>
    <row r="281" spans="44:44">
      <c r="AR281" s="2"/>
    </row>
    <row r="282" spans="44:44">
      <c r="AR282" s="2"/>
    </row>
    <row r="283" spans="44:44">
      <c r="AR283" s="2"/>
    </row>
    <row r="284" spans="44:44">
      <c r="AR284" s="2"/>
    </row>
    <row r="285" spans="44:44">
      <c r="AR285" s="2"/>
    </row>
    <row r="286" spans="44:44">
      <c r="AR286" s="2"/>
    </row>
    <row r="287" spans="44:44">
      <c r="AR287" s="2"/>
    </row>
    <row r="288" spans="44:44">
      <c r="AR288" s="2"/>
    </row>
    <row r="289" spans="44:44">
      <c r="AR289" s="2"/>
    </row>
    <row r="290" spans="44:44">
      <c r="AR290" s="2"/>
    </row>
    <row r="291" spans="44:44">
      <c r="AR291" s="2"/>
    </row>
    <row r="292" spans="44:44">
      <c r="AR292" s="2"/>
    </row>
    <row r="293" spans="44:44">
      <c r="AR293" s="2"/>
    </row>
    <row r="294" spans="44:44">
      <c r="AR294" s="2"/>
    </row>
    <row r="295" spans="44:44">
      <c r="AR295" s="2"/>
    </row>
    <row r="296" spans="44:44">
      <c r="AR296" s="2"/>
    </row>
    <row r="297" spans="44:44">
      <c r="AR297" s="2"/>
    </row>
    <row r="298" spans="44:44">
      <c r="AR298" s="2"/>
    </row>
    <row r="299" spans="44:44">
      <c r="AR299" s="2"/>
    </row>
    <row r="300" spans="44:44">
      <c r="AR300" s="2"/>
    </row>
    <row r="301" spans="44:44">
      <c r="AR301" s="2"/>
    </row>
    <row r="302" spans="44:44">
      <c r="AR302" s="2"/>
    </row>
    <row r="303" spans="44:44">
      <c r="AR303" s="2"/>
    </row>
    <row r="304" spans="44:44">
      <c r="AR304" s="2"/>
    </row>
    <row r="305" spans="44:44">
      <c r="AR305" s="2"/>
    </row>
    <row r="306" spans="44:44">
      <c r="AR306" s="2"/>
    </row>
    <row r="307" spans="44:44">
      <c r="AR307" s="2"/>
    </row>
    <row r="308" spans="44:44">
      <c r="AR308" s="2"/>
    </row>
    <row r="309" spans="44:44">
      <c r="AR309" s="2"/>
    </row>
    <row r="310" spans="44:44">
      <c r="AR310" s="2"/>
    </row>
    <row r="311" spans="44:44">
      <c r="AR311" s="2"/>
    </row>
    <row r="312" spans="44:44">
      <c r="AR312" s="2"/>
    </row>
    <row r="313" spans="44:44">
      <c r="AR313" s="2"/>
    </row>
    <row r="314" spans="44:44">
      <c r="AR314" s="2"/>
    </row>
    <row r="315" spans="44:44">
      <c r="AR315" s="2"/>
    </row>
    <row r="316" spans="44:44">
      <c r="AR316" s="2"/>
    </row>
    <row r="317" spans="44:44">
      <c r="AR317" s="2"/>
    </row>
    <row r="318" spans="44:44">
      <c r="AR318" s="2"/>
    </row>
    <row r="319" spans="44:44">
      <c r="AR319" s="2"/>
    </row>
    <row r="320" spans="44:44">
      <c r="AR320" s="2"/>
    </row>
    <row r="321" spans="44:44">
      <c r="AR321" s="2"/>
    </row>
    <row r="322" spans="44:44">
      <c r="AR322" s="2"/>
    </row>
    <row r="323" spans="44:44">
      <c r="AR323" s="2"/>
    </row>
    <row r="324" spans="44:44">
      <c r="AR324" s="2"/>
    </row>
    <row r="325" spans="44:44">
      <c r="AR325" s="2"/>
    </row>
    <row r="326" spans="44:44">
      <c r="AR326" s="2"/>
    </row>
    <row r="327" spans="44:44">
      <c r="AR327" s="2"/>
    </row>
    <row r="328" spans="44:44">
      <c r="AR328" s="2"/>
    </row>
    <row r="329" spans="44:44">
      <c r="AR329" s="2"/>
    </row>
    <row r="330" spans="44:44">
      <c r="AR330" s="2"/>
    </row>
    <row r="331" spans="44:44">
      <c r="AR331" s="2"/>
    </row>
    <row r="332" spans="44:44">
      <c r="AR332" s="2"/>
    </row>
    <row r="333" spans="44:44">
      <c r="AR333" s="2"/>
    </row>
    <row r="334" spans="44:44">
      <c r="AR334" s="2"/>
    </row>
    <row r="335" spans="44:44">
      <c r="AR335" s="2"/>
    </row>
    <row r="336" spans="44:44">
      <c r="AR336" s="2"/>
    </row>
    <row r="337" spans="44:44">
      <c r="AR337" s="2"/>
    </row>
    <row r="338" spans="44:44">
      <c r="AR338" s="2"/>
    </row>
    <row r="339" spans="44:44">
      <c r="AR339" s="2"/>
    </row>
    <row r="340" spans="44:44">
      <c r="AR340" s="2"/>
    </row>
    <row r="341" spans="44:44">
      <c r="AR341" s="2"/>
    </row>
    <row r="342" spans="44:44">
      <c r="AR342" s="2"/>
    </row>
    <row r="343" spans="44:44">
      <c r="AR343" s="2"/>
    </row>
    <row r="344" spans="44:44">
      <c r="AR344" s="2"/>
    </row>
    <row r="345" spans="44:44">
      <c r="AR345" s="2"/>
    </row>
    <row r="346" spans="44:44">
      <c r="AR346" s="2"/>
    </row>
    <row r="347" spans="44:44">
      <c r="AR347" s="2"/>
    </row>
    <row r="348" spans="44:44">
      <c r="AR348" s="2"/>
    </row>
    <row r="349" spans="44:44">
      <c r="AR349" s="2"/>
    </row>
    <row r="350" spans="44:44">
      <c r="AR350" s="2"/>
    </row>
    <row r="351" spans="44:44">
      <c r="AR351" s="2"/>
    </row>
    <row r="352" spans="44:44">
      <c r="AR352" s="2"/>
    </row>
    <row r="353" spans="44:44">
      <c r="AR353" s="2"/>
    </row>
    <row r="354" spans="44:44">
      <c r="AR354" s="2"/>
    </row>
    <row r="355" spans="44:44">
      <c r="AR355" s="2"/>
    </row>
    <row r="356" spans="44:44">
      <c r="AR356" s="2"/>
    </row>
    <row r="357" spans="44:44">
      <c r="AR357" s="2"/>
    </row>
    <row r="358" spans="44:44">
      <c r="AR358" s="2"/>
    </row>
    <row r="359" spans="44:44">
      <c r="AR359" s="2"/>
    </row>
    <row r="360" spans="44:44">
      <c r="AR360" s="2"/>
    </row>
    <row r="361" spans="44:44">
      <c r="AR361" s="2"/>
    </row>
    <row r="362" spans="44:44">
      <c r="AR362" s="2"/>
    </row>
    <row r="363" spans="44:44">
      <c r="AR363" s="2"/>
    </row>
    <row r="364" spans="44:44">
      <c r="AR364" s="2"/>
    </row>
    <row r="365" spans="44:44">
      <c r="AR365" s="2"/>
    </row>
    <row r="366" spans="44:44">
      <c r="AR366" s="2"/>
    </row>
    <row r="367" spans="44:44">
      <c r="AR367" s="2"/>
    </row>
    <row r="368" spans="44:44">
      <c r="AR368" s="2"/>
    </row>
    <row r="369" spans="44:44">
      <c r="AR369" s="2"/>
    </row>
    <row r="370" spans="44:44">
      <c r="AR370" s="2"/>
    </row>
    <row r="371" spans="44:44">
      <c r="AR371" s="2"/>
    </row>
    <row r="372" spans="44:44">
      <c r="AR372" s="2"/>
    </row>
    <row r="373" spans="44:44">
      <c r="AR373" s="2"/>
    </row>
    <row r="374" spans="44:44">
      <c r="AR374" s="2"/>
    </row>
    <row r="375" spans="44:44">
      <c r="AR375" s="2"/>
    </row>
    <row r="376" spans="44:44">
      <c r="AR376" s="2"/>
    </row>
    <row r="377" spans="44:44">
      <c r="AR377" s="2"/>
    </row>
    <row r="378" spans="44:44">
      <c r="AR378" s="2"/>
    </row>
    <row r="379" spans="44:44">
      <c r="AR379" s="2"/>
    </row>
    <row r="380" spans="44:44">
      <c r="AR380" s="2"/>
    </row>
    <row r="381" spans="44:44">
      <c r="AR381" s="2"/>
    </row>
    <row r="382" spans="44:44">
      <c r="AR382" s="2"/>
    </row>
    <row r="383" spans="44:44">
      <c r="AR383" s="2"/>
    </row>
    <row r="384" spans="44:44">
      <c r="AR384" s="2"/>
    </row>
    <row r="385" spans="44:44">
      <c r="AR385" s="2"/>
    </row>
    <row r="386" spans="44:44">
      <c r="AR386" s="2"/>
    </row>
    <row r="387" spans="44:44">
      <c r="AR387" s="2"/>
    </row>
    <row r="388" spans="44:44">
      <c r="AR388" s="2"/>
    </row>
    <row r="389" spans="44:44">
      <c r="AR389" s="2"/>
    </row>
    <row r="390" spans="44:44">
      <c r="AR390" s="2"/>
    </row>
    <row r="391" spans="44:44">
      <c r="AR391" s="2"/>
    </row>
    <row r="392" spans="44:44">
      <c r="AR392" s="2"/>
    </row>
    <row r="393" spans="44:44">
      <c r="AR393" s="2"/>
    </row>
    <row r="394" spans="44:44">
      <c r="AR394" s="2"/>
    </row>
    <row r="395" spans="44:44">
      <c r="AR395" s="2"/>
    </row>
    <row r="396" spans="44:44">
      <c r="AR396" s="2"/>
    </row>
    <row r="397" spans="44:44">
      <c r="AR397" s="2"/>
    </row>
    <row r="398" spans="44:44">
      <c r="AR398" s="2"/>
    </row>
    <row r="399" spans="44:44">
      <c r="AR399" s="2"/>
    </row>
    <row r="400" spans="44:44">
      <c r="AR400" s="2"/>
    </row>
    <row r="401" spans="44:44">
      <c r="AR401" s="2"/>
    </row>
    <row r="402" spans="44:44">
      <c r="AR402" s="2"/>
    </row>
    <row r="403" spans="44:44">
      <c r="AR403" s="2"/>
    </row>
    <row r="404" spans="44:44">
      <c r="AR404" s="2"/>
    </row>
    <row r="405" spans="44:44">
      <c r="AR405" s="2"/>
    </row>
    <row r="406" spans="44:44">
      <c r="AR406" s="2"/>
    </row>
    <row r="407" spans="44:44">
      <c r="AR407" s="2"/>
    </row>
    <row r="408" spans="44:44">
      <c r="AR408" s="2"/>
    </row>
    <row r="409" spans="44:44">
      <c r="AR409" s="2"/>
    </row>
    <row r="410" spans="44:44">
      <c r="AR410" s="2"/>
    </row>
    <row r="411" spans="44:44">
      <c r="AR411" s="2"/>
    </row>
    <row r="412" spans="44:44">
      <c r="AR412" s="2"/>
    </row>
    <row r="413" spans="44:44">
      <c r="AR413" s="2"/>
    </row>
    <row r="414" spans="44:44">
      <c r="AR414" s="2"/>
    </row>
    <row r="415" spans="44:44">
      <c r="AR415" s="2"/>
    </row>
    <row r="416" spans="44:44">
      <c r="AR416" s="2"/>
    </row>
    <row r="417" spans="44:44">
      <c r="AR417" s="2"/>
    </row>
    <row r="418" spans="44:44">
      <c r="AR418" s="2"/>
    </row>
    <row r="419" spans="44:44">
      <c r="AR419" s="2"/>
    </row>
    <row r="420" spans="44:44">
      <c r="AR420" s="2"/>
    </row>
    <row r="421" spans="44:44">
      <c r="AR421" s="2"/>
    </row>
    <row r="422" spans="44:44">
      <c r="AR422" s="2"/>
    </row>
    <row r="423" spans="44:44">
      <c r="AR423" s="2"/>
    </row>
    <row r="424" spans="44:44">
      <c r="AR424" s="2"/>
    </row>
    <row r="425" spans="44:44">
      <c r="AR425" s="2"/>
    </row>
    <row r="426" spans="44:44">
      <c r="AR426" s="2"/>
    </row>
    <row r="427" spans="44:44">
      <c r="AR427" s="2"/>
    </row>
    <row r="428" spans="44:44">
      <c r="AR428" s="2"/>
    </row>
    <row r="429" spans="44:44">
      <c r="AR429" s="2"/>
    </row>
    <row r="430" spans="44:44">
      <c r="AR430" s="2"/>
    </row>
    <row r="431" spans="44:44">
      <c r="AR431" s="2"/>
    </row>
    <row r="432" spans="44:44">
      <c r="AR432" s="2"/>
    </row>
    <row r="433" spans="44:44">
      <c r="AR433" s="2"/>
    </row>
    <row r="434" spans="44:44">
      <c r="AR434" s="2"/>
    </row>
    <row r="435" spans="44:44">
      <c r="AR435" s="2"/>
    </row>
    <row r="436" spans="44:44">
      <c r="AR436" s="2"/>
    </row>
    <row r="437" spans="44:44">
      <c r="AR437" s="2"/>
    </row>
    <row r="438" spans="44:44">
      <c r="AR438" s="2"/>
    </row>
    <row r="439" spans="44:44">
      <c r="AR439" s="2"/>
    </row>
    <row r="440" spans="44:44">
      <c r="AR440" s="2"/>
    </row>
    <row r="441" spans="44:44">
      <c r="AR441" s="2"/>
    </row>
    <row r="442" spans="44:44">
      <c r="AR442" s="2"/>
    </row>
    <row r="443" spans="44:44">
      <c r="AR443" s="2"/>
    </row>
    <row r="444" spans="44:44">
      <c r="AR444" s="2"/>
    </row>
    <row r="445" spans="44:44">
      <c r="AR445" s="2"/>
    </row>
    <row r="446" spans="44:44">
      <c r="AR446" s="2"/>
    </row>
    <row r="447" spans="44:44">
      <c r="AR447" s="2"/>
    </row>
    <row r="448" spans="44:44">
      <c r="AR448" s="2"/>
    </row>
    <row r="449" spans="44:44">
      <c r="AR449" s="2"/>
    </row>
    <row r="450" spans="44:44">
      <c r="AR450" s="2"/>
    </row>
    <row r="451" spans="44:44">
      <c r="AR451" s="2"/>
    </row>
    <row r="452" spans="44:44">
      <c r="AR452" s="2"/>
    </row>
    <row r="453" spans="44:44">
      <c r="AR453" s="2"/>
    </row>
    <row r="454" spans="44:44">
      <c r="AR454" s="2"/>
    </row>
    <row r="455" spans="44:44">
      <c r="AR455" s="2"/>
    </row>
    <row r="456" spans="44:44">
      <c r="AR456" s="2"/>
    </row>
    <row r="457" spans="44:44">
      <c r="AR457" s="2"/>
    </row>
    <row r="458" spans="44:44">
      <c r="AR458" s="2"/>
    </row>
    <row r="459" spans="44:44">
      <c r="AR459" s="2"/>
    </row>
    <row r="460" spans="44:44">
      <c r="AR460" s="2"/>
    </row>
    <row r="461" spans="44:44">
      <c r="AR461" s="2"/>
    </row>
    <row r="462" spans="44:44">
      <c r="AR462" s="2"/>
    </row>
    <row r="463" spans="44:44">
      <c r="AR463" s="2"/>
    </row>
    <row r="464" spans="44:44">
      <c r="AR464" s="2"/>
    </row>
    <row r="465" spans="44:44">
      <c r="AR465" s="2"/>
    </row>
    <row r="466" spans="44:44">
      <c r="AR466" s="2"/>
    </row>
    <row r="467" spans="44:44">
      <c r="AR467" s="2"/>
    </row>
    <row r="468" spans="44:44">
      <c r="AR468" s="2"/>
    </row>
    <row r="469" spans="44:44">
      <c r="AR469" s="2"/>
    </row>
    <row r="470" spans="44:44">
      <c r="AR470" s="2"/>
    </row>
    <row r="471" spans="44:44">
      <c r="AR471" s="2"/>
    </row>
    <row r="472" spans="44:44">
      <c r="AR472" s="2"/>
    </row>
    <row r="473" spans="44:44">
      <c r="AR473" s="2"/>
    </row>
    <row r="474" spans="44:44">
      <c r="AR474" s="2"/>
    </row>
    <row r="475" spans="44:44">
      <c r="AR475" s="2"/>
    </row>
    <row r="476" spans="44:44">
      <c r="AR476" s="2"/>
    </row>
    <row r="477" spans="44:44">
      <c r="AR477" s="2"/>
    </row>
    <row r="478" spans="44:44">
      <c r="AR478" s="2"/>
    </row>
    <row r="479" spans="44:44">
      <c r="AR479" s="2"/>
    </row>
    <row r="480" spans="44:44">
      <c r="AR480" s="2"/>
    </row>
    <row r="481" spans="44:44">
      <c r="AR481" s="2"/>
    </row>
    <row r="482" spans="44:44">
      <c r="AR482" s="2"/>
    </row>
    <row r="483" spans="44:44">
      <c r="AR483" s="2"/>
    </row>
    <row r="484" spans="44:44">
      <c r="AR484" s="2"/>
    </row>
    <row r="485" spans="44:44">
      <c r="AR485" s="2"/>
    </row>
    <row r="486" spans="44:44">
      <c r="AR486" s="2"/>
    </row>
    <row r="487" spans="44:44">
      <c r="AR487" s="2"/>
    </row>
    <row r="488" spans="44:44">
      <c r="AR488" s="2"/>
    </row>
    <row r="489" spans="44:44">
      <c r="AR489" s="2"/>
    </row>
    <row r="490" spans="44:44">
      <c r="AR490" s="2"/>
    </row>
    <row r="491" spans="44:44">
      <c r="AR491" s="2"/>
    </row>
    <row r="492" spans="44:44">
      <c r="AR492" s="2"/>
    </row>
    <row r="493" spans="44:44">
      <c r="AR493" s="2"/>
    </row>
    <row r="494" spans="44:44">
      <c r="AR494" s="2"/>
    </row>
    <row r="495" spans="44:44">
      <c r="AR495" s="2"/>
    </row>
    <row r="496" spans="44:44">
      <c r="AR496" s="2"/>
    </row>
    <row r="497" spans="44:44">
      <c r="AR497" s="2"/>
    </row>
    <row r="498" spans="44:44">
      <c r="AR498" s="2"/>
    </row>
    <row r="499" spans="44:44">
      <c r="AR499" s="2"/>
    </row>
    <row r="500" spans="44:44">
      <c r="AR500" s="2"/>
    </row>
    <row r="501" spans="44:44">
      <c r="AR501" s="2"/>
    </row>
    <row r="502" spans="44:44">
      <c r="AR502" s="2"/>
    </row>
    <row r="503" spans="44:44">
      <c r="AR503" s="2"/>
    </row>
    <row r="504" spans="44:44">
      <c r="AR504" s="2"/>
    </row>
    <row r="505" spans="44:44">
      <c r="AR505" s="2"/>
    </row>
    <row r="506" spans="44:44">
      <c r="AR506" s="2"/>
    </row>
    <row r="507" spans="44:44">
      <c r="AR507" s="2"/>
    </row>
    <row r="508" spans="44:44">
      <c r="AR508" s="2"/>
    </row>
    <row r="509" spans="44:44">
      <c r="AR509" s="2"/>
    </row>
    <row r="510" spans="44:44">
      <c r="AR510" s="2"/>
    </row>
    <row r="511" spans="44:44">
      <c r="AR511" s="2"/>
    </row>
    <row r="512" spans="44:44">
      <c r="AR512" s="2"/>
    </row>
    <row r="513" spans="44:44">
      <c r="AR513" s="2"/>
    </row>
    <row r="514" spans="44:44">
      <c r="AR514" s="2"/>
    </row>
    <row r="515" spans="44:44">
      <c r="AR515" s="2"/>
    </row>
    <row r="516" spans="44:44">
      <c r="AR516" s="2"/>
    </row>
    <row r="517" spans="44:44">
      <c r="AR517" s="2"/>
    </row>
    <row r="518" spans="44:44">
      <c r="AR518" s="2"/>
    </row>
    <row r="519" spans="44:44">
      <c r="AR519" s="2"/>
    </row>
    <row r="520" spans="44:44">
      <c r="AR520" s="2"/>
    </row>
    <row r="521" spans="44:44">
      <c r="AR521" s="2"/>
    </row>
    <row r="522" spans="44:44">
      <c r="AR522" s="2"/>
    </row>
    <row r="523" spans="44:44">
      <c r="AR523" s="2"/>
    </row>
    <row r="524" spans="44:44">
      <c r="AR524" s="2"/>
    </row>
    <row r="525" spans="44:44">
      <c r="AR525" s="2"/>
    </row>
    <row r="526" spans="44:44">
      <c r="AR526" s="2"/>
    </row>
    <row r="527" spans="44:44">
      <c r="AR527" s="2"/>
    </row>
    <row r="528" spans="44:44">
      <c r="AR528" s="2"/>
    </row>
    <row r="529" spans="44:44">
      <c r="AR529" s="2"/>
    </row>
    <row r="530" spans="44:44">
      <c r="AR530" s="2"/>
    </row>
    <row r="531" spans="44:44">
      <c r="AR531" s="2"/>
    </row>
    <row r="532" spans="44:44">
      <c r="AR532" s="2"/>
    </row>
    <row r="533" spans="44:44">
      <c r="AR533" s="2"/>
    </row>
    <row r="534" spans="44:44">
      <c r="AR534" s="2"/>
    </row>
    <row r="535" spans="44:44">
      <c r="AR535" s="2"/>
    </row>
    <row r="536" spans="44:44">
      <c r="AR536" s="2"/>
    </row>
    <row r="537" spans="44:44">
      <c r="AR537" s="2"/>
    </row>
    <row r="538" spans="44:44">
      <c r="AR538" s="2"/>
    </row>
    <row r="539" spans="44:44">
      <c r="AR539" s="2"/>
    </row>
    <row r="540" spans="44:44">
      <c r="AR540" s="2"/>
    </row>
    <row r="541" spans="44:44">
      <c r="AR541" s="2"/>
    </row>
    <row r="542" spans="44:44">
      <c r="AR542" s="2"/>
    </row>
    <row r="543" spans="44:44">
      <c r="AR543" s="2"/>
    </row>
    <row r="544" spans="44:44">
      <c r="AR544" s="2"/>
    </row>
    <row r="545" spans="44:44">
      <c r="AR545" s="2"/>
    </row>
    <row r="546" spans="44:44">
      <c r="AR546" s="2"/>
    </row>
    <row r="547" spans="44:44">
      <c r="AR547" s="2"/>
    </row>
    <row r="548" spans="44:44">
      <c r="AR548" s="2"/>
    </row>
    <row r="549" spans="44:44">
      <c r="AR549" s="2"/>
    </row>
    <row r="550" spans="44:44">
      <c r="AR550" s="2"/>
    </row>
    <row r="551" spans="44:44">
      <c r="AR551" s="2"/>
    </row>
    <row r="552" spans="44:44">
      <c r="AR552" s="2"/>
    </row>
    <row r="553" spans="44:44">
      <c r="AR553" s="2"/>
    </row>
    <row r="554" spans="44:44">
      <c r="AR554" s="2"/>
    </row>
    <row r="555" spans="44:44">
      <c r="AR555" s="2"/>
    </row>
    <row r="556" spans="44:44">
      <c r="AR556" s="2"/>
    </row>
    <row r="557" spans="44:44">
      <c r="AR557" s="2"/>
    </row>
    <row r="558" spans="44:44">
      <c r="AR558" s="2"/>
    </row>
    <row r="559" spans="44:44">
      <c r="AR559" s="2"/>
    </row>
    <row r="560" spans="44:44">
      <c r="AR560" s="2"/>
    </row>
    <row r="561" spans="44:44">
      <c r="AR561" s="2"/>
    </row>
    <row r="562" spans="44:44">
      <c r="AR562" s="2"/>
    </row>
    <row r="563" spans="44:44">
      <c r="AR563" s="2"/>
    </row>
    <row r="564" spans="44:44">
      <c r="AR564" s="2"/>
    </row>
    <row r="565" spans="44:44">
      <c r="AR565" s="2"/>
    </row>
    <row r="566" spans="44:44">
      <c r="AR566" s="2"/>
    </row>
    <row r="567" spans="44:44">
      <c r="AR567" s="2"/>
    </row>
    <row r="568" spans="44:44">
      <c r="AR568" s="2"/>
    </row>
    <row r="569" spans="44:44">
      <c r="AR569" s="2"/>
    </row>
    <row r="570" spans="44:44">
      <c r="AR570" s="2"/>
    </row>
    <row r="571" spans="44:44">
      <c r="AR571" s="2"/>
    </row>
    <row r="572" spans="44:44">
      <c r="AR572" s="2"/>
    </row>
    <row r="573" spans="44:44">
      <c r="AR573" s="2"/>
    </row>
    <row r="574" spans="44:44">
      <c r="AR574" s="2"/>
    </row>
    <row r="575" spans="44:44">
      <c r="AR575" s="2"/>
    </row>
    <row r="576" spans="44:44">
      <c r="AR576" s="2"/>
    </row>
    <row r="577" spans="44:44">
      <c r="AR577" s="2"/>
    </row>
    <row r="578" spans="44:44">
      <c r="AR578" s="2"/>
    </row>
    <row r="579" spans="44:44">
      <c r="AR579" s="2"/>
    </row>
    <row r="580" spans="44:44">
      <c r="AR580" s="2"/>
    </row>
  </sheetData>
  <sortState xmlns:xlrd2="http://schemas.microsoft.com/office/spreadsheetml/2017/richdata2" ref="A96:AR128">
    <sortCondition descending="1" ref="AN96:AN128"/>
  </sortState>
  <pageMargins left="0.7" right="0.7" top="0.75" bottom="0.75" header="0.3" footer="0.3"/>
  <pageSetup scale="42" orientation="portrait" horizontalDpi="4294967293" verticalDpi="4294967293" r:id="rId1"/>
  <headerFooter>
    <oddFooter>&amp;C_x000D_&amp;1#&amp;"Calibri"&amp;10&amp;K000000 DSV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83"/>
  <sheetViews>
    <sheetView zoomScaleNormal="100" workbookViewId="0">
      <pane xSplit="5" ySplit="1" topLeftCell="F2" activePane="bottomRight" state="frozen"/>
      <selection pane="topRight" activeCell="F1" sqref="F1"/>
      <selection pane="bottomLeft" activeCell="A2" sqref="A2"/>
      <selection pane="bottomRight" activeCell="E10" sqref="E10"/>
    </sheetView>
  </sheetViews>
  <sheetFormatPr defaultColWidth="9.140625" defaultRowHeight="15"/>
  <cols>
    <col min="1" max="1" width="4" style="20" customWidth="1"/>
    <col min="2" max="2" width="21.7109375" style="8" customWidth="1"/>
    <col min="3" max="3" width="7.85546875" style="28" customWidth="1"/>
    <col min="4" max="4" width="5.5703125" style="28" customWidth="1"/>
    <col min="5" max="5" width="9.5703125" style="28" customWidth="1"/>
    <col min="6" max="9" width="5.5703125" style="8" customWidth="1"/>
    <col min="10" max="10" width="5.5703125" style="20" customWidth="1"/>
    <col min="11" max="22" width="5.5703125" style="8" customWidth="1"/>
    <col min="23" max="40" width="5.5703125" style="10" customWidth="1"/>
    <col min="41" max="51" width="9.140625" style="10"/>
    <col min="52" max="16384" width="9.140625" style="8"/>
  </cols>
  <sheetData>
    <row r="1" spans="1:50" s="263" customFormat="1">
      <c r="B1" s="263" t="s">
        <v>153</v>
      </c>
      <c r="C1" s="264" t="s">
        <v>52</v>
      </c>
      <c r="D1" s="264" t="s">
        <v>57</v>
      </c>
      <c r="E1" s="264" t="s">
        <v>55</v>
      </c>
      <c r="F1" s="263">
        <v>1</v>
      </c>
      <c r="G1" s="263">
        <v>2</v>
      </c>
      <c r="H1" s="263">
        <v>3</v>
      </c>
      <c r="I1" s="263">
        <v>4</v>
      </c>
      <c r="J1" s="263">
        <v>5</v>
      </c>
      <c r="K1" s="263">
        <v>6</v>
      </c>
      <c r="L1" s="263">
        <v>7</v>
      </c>
      <c r="M1" s="263">
        <v>8</v>
      </c>
      <c r="N1" s="263">
        <v>9</v>
      </c>
      <c r="O1" s="263">
        <v>10</v>
      </c>
      <c r="P1" s="263">
        <v>11</v>
      </c>
      <c r="Q1" s="263">
        <v>12</v>
      </c>
      <c r="R1" s="263">
        <v>13</v>
      </c>
      <c r="S1" s="263">
        <v>14</v>
      </c>
      <c r="T1" s="263">
        <v>15</v>
      </c>
      <c r="U1" s="263">
        <v>16</v>
      </c>
      <c r="V1" s="263">
        <v>17</v>
      </c>
      <c r="W1" s="263">
        <v>18</v>
      </c>
      <c r="X1" s="263">
        <v>19</v>
      </c>
      <c r="Y1" s="263">
        <v>20</v>
      </c>
      <c r="Z1" s="263">
        <v>21</v>
      </c>
      <c r="AA1" s="263">
        <v>22</v>
      </c>
      <c r="AB1" s="263">
        <v>23</v>
      </c>
      <c r="AC1" s="263">
        <v>24</v>
      </c>
      <c r="AD1" s="263">
        <v>25</v>
      </c>
      <c r="AE1" s="263">
        <v>26</v>
      </c>
      <c r="AF1" s="263">
        <v>27</v>
      </c>
      <c r="AG1" s="263">
        <v>28</v>
      </c>
      <c r="AH1" s="263">
        <v>29</v>
      </c>
      <c r="AI1" s="263">
        <v>30</v>
      </c>
      <c r="AJ1" s="263">
        <v>31</v>
      </c>
      <c r="AK1" s="263">
        <v>32</v>
      </c>
      <c r="AL1" s="263">
        <v>33</v>
      </c>
      <c r="AM1" s="263">
        <v>34</v>
      </c>
      <c r="AN1" s="263">
        <v>35</v>
      </c>
    </row>
    <row r="2" spans="1:50" s="9" customFormat="1">
      <c r="A2" s="21">
        <v>36</v>
      </c>
      <c r="B2" s="86" t="s">
        <v>270</v>
      </c>
      <c r="C2" s="28">
        <f>SUM(F2:AN2)</f>
        <v>3138</v>
      </c>
      <c r="D2" s="28">
        <f>COUNT(F2:AN2)*3</f>
        <v>24</v>
      </c>
      <c r="E2" s="140">
        <f>C2/D2</f>
        <v>130.75</v>
      </c>
      <c r="F2" s="109"/>
      <c r="G2" s="109">
        <v>455</v>
      </c>
      <c r="H2" s="109">
        <v>353</v>
      </c>
      <c r="I2" s="109"/>
      <c r="J2" s="109">
        <v>416</v>
      </c>
      <c r="K2" s="109"/>
      <c r="L2" s="109"/>
      <c r="M2" s="109">
        <v>410</v>
      </c>
      <c r="N2" s="109">
        <v>324</v>
      </c>
      <c r="O2" s="109"/>
      <c r="P2" s="109"/>
      <c r="Q2" s="109">
        <v>410</v>
      </c>
      <c r="R2" s="337">
        <v>447</v>
      </c>
      <c r="S2" s="109"/>
      <c r="T2" s="109">
        <v>323</v>
      </c>
      <c r="U2" s="109"/>
      <c r="V2" s="109"/>
      <c r="W2" s="109"/>
      <c r="X2" s="109"/>
      <c r="Y2" s="109"/>
      <c r="Z2" s="109"/>
      <c r="AA2" s="109"/>
      <c r="AB2" s="109"/>
      <c r="AC2" s="109"/>
      <c r="AD2" s="109"/>
      <c r="AE2" s="109"/>
      <c r="AF2" s="109"/>
    </row>
    <row r="3" spans="1:50" s="9" customFormat="1">
      <c r="A3" s="21">
        <v>35</v>
      </c>
      <c r="B3" s="86" t="s">
        <v>269</v>
      </c>
      <c r="C3" s="28">
        <f>SUM(F3:AN3)</f>
        <v>2240</v>
      </c>
      <c r="D3" s="28">
        <f>COUNT(F3:AN3)*3</f>
        <v>18</v>
      </c>
      <c r="E3" s="140">
        <f>C3/D3</f>
        <v>124.44444444444444</v>
      </c>
      <c r="F3" s="109"/>
      <c r="G3" s="109">
        <v>388</v>
      </c>
      <c r="H3" s="109">
        <v>396</v>
      </c>
      <c r="I3" s="109"/>
      <c r="J3" s="109"/>
      <c r="K3" s="109"/>
      <c r="L3" s="109"/>
      <c r="M3" s="109">
        <v>341</v>
      </c>
      <c r="N3" s="109"/>
      <c r="O3" s="109"/>
      <c r="P3" s="109"/>
      <c r="Q3" s="109">
        <v>377</v>
      </c>
      <c r="R3" s="337">
        <v>350</v>
      </c>
      <c r="S3" s="109"/>
      <c r="T3" s="109">
        <v>388</v>
      </c>
      <c r="U3" s="109"/>
      <c r="V3" s="109"/>
      <c r="W3" s="109"/>
      <c r="X3" s="109"/>
      <c r="Y3" s="109"/>
      <c r="Z3" s="109"/>
      <c r="AA3" s="109"/>
      <c r="AB3" s="109"/>
      <c r="AC3" s="109"/>
      <c r="AD3" s="109"/>
      <c r="AE3" s="109"/>
      <c r="AF3" s="109"/>
    </row>
    <row r="4" spans="1:50" s="9" customFormat="1">
      <c r="A4" s="21">
        <v>67</v>
      </c>
      <c r="B4" s="86" t="s">
        <v>221</v>
      </c>
      <c r="C4" s="28">
        <f>SUM(F4:AN4)</f>
        <v>1851</v>
      </c>
      <c r="D4" s="28">
        <f>COUNT(F4:AN4)*3</f>
        <v>15</v>
      </c>
      <c r="E4" s="140">
        <f>C4/D4</f>
        <v>123.4</v>
      </c>
      <c r="F4" s="9">
        <v>373</v>
      </c>
      <c r="G4" s="9">
        <v>412</v>
      </c>
      <c r="I4" s="9">
        <v>358</v>
      </c>
      <c r="L4" s="9">
        <v>372</v>
      </c>
      <c r="P4" s="9">
        <v>336</v>
      </c>
      <c r="Q4" s="446"/>
      <c r="W4" s="109"/>
      <c r="X4" s="109"/>
      <c r="Y4" s="109"/>
      <c r="Z4" s="109"/>
      <c r="AA4" s="109"/>
      <c r="AB4" s="109"/>
      <c r="AC4" s="109"/>
      <c r="AD4" s="109"/>
      <c r="AE4" s="109"/>
      <c r="AF4" s="109"/>
      <c r="AG4" s="109"/>
      <c r="AH4" s="109"/>
      <c r="AI4" s="109"/>
      <c r="AJ4" s="109"/>
      <c r="AK4" s="109"/>
      <c r="AL4" s="109"/>
      <c r="AM4" s="109"/>
      <c r="AN4" s="109"/>
    </row>
    <row r="5" spans="1:50" s="9" customFormat="1">
      <c r="A5" s="21">
        <v>47</v>
      </c>
      <c r="B5" s="86" t="s">
        <v>322</v>
      </c>
      <c r="C5" s="28">
        <f>SUM(F5:AN5)</f>
        <v>2566</v>
      </c>
      <c r="D5" s="28">
        <f>COUNT(F5:AN5)*3</f>
        <v>21</v>
      </c>
      <c r="E5" s="140">
        <f>C5/D5</f>
        <v>122.19047619047619</v>
      </c>
      <c r="F5" s="109">
        <v>357</v>
      </c>
      <c r="G5" s="109"/>
      <c r="H5" s="109">
        <v>385</v>
      </c>
      <c r="I5" s="109"/>
      <c r="J5" s="109"/>
      <c r="K5" s="109"/>
      <c r="L5" s="109"/>
      <c r="M5" s="109">
        <v>409</v>
      </c>
      <c r="N5" s="109">
        <v>324</v>
      </c>
      <c r="O5" s="109"/>
      <c r="P5" s="109"/>
      <c r="Q5" s="337">
        <v>388</v>
      </c>
      <c r="R5" s="109">
        <v>338</v>
      </c>
      <c r="S5" s="109"/>
      <c r="T5" s="109">
        <v>365</v>
      </c>
      <c r="U5" s="109"/>
      <c r="V5" s="109"/>
      <c r="W5" s="109"/>
      <c r="X5" s="109"/>
      <c r="Y5" s="109"/>
      <c r="Z5" s="109"/>
      <c r="AA5" s="109"/>
      <c r="AB5" s="109"/>
      <c r="AC5" s="109"/>
      <c r="AD5" s="109"/>
      <c r="AE5" s="109"/>
      <c r="AF5" s="109"/>
    </row>
    <row r="6" spans="1:50" s="9" customFormat="1">
      <c r="A6" s="21">
        <v>60</v>
      </c>
      <c r="B6" s="86" t="s">
        <v>86</v>
      </c>
      <c r="C6" s="28">
        <f>SUM(F6:AN6)</f>
        <v>2917</v>
      </c>
      <c r="D6" s="28">
        <f>COUNT(F6:AN6)*3</f>
        <v>24</v>
      </c>
      <c r="E6" s="140">
        <f>C6/D6</f>
        <v>121.54166666666667</v>
      </c>
      <c r="F6" s="109">
        <v>296</v>
      </c>
      <c r="G6" s="109"/>
      <c r="H6" s="109"/>
      <c r="I6" s="109">
        <v>372</v>
      </c>
      <c r="J6" s="109"/>
      <c r="K6" s="109">
        <v>359</v>
      </c>
      <c r="L6" s="109">
        <v>346</v>
      </c>
      <c r="M6" s="109">
        <v>369</v>
      </c>
      <c r="N6" s="109"/>
      <c r="O6" s="109"/>
      <c r="P6" s="109">
        <v>408</v>
      </c>
      <c r="Q6" s="337"/>
      <c r="R6" s="109">
        <v>369</v>
      </c>
      <c r="S6" s="109">
        <v>398</v>
      </c>
      <c r="T6" s="109"/>
      <c r="U6" s="109"/>
      <c r="V6" s="109"/>
      <c r="W6" s="109"/>
      <c r="X6" s="109"/>
      <c r="Y6" s="109"/>
      <c r="Z6" s="109"/>
      <c r="AA6" s="109"/>
      <c r="AB6" s="109"/>
      <c r="AC6" s="109"/>
      <c r="AD6" s="109"/>
      <c r="AE6" s="109"/>
      <c r="AF6" s="109"/>
    </row>
    <row r="7" spans="1:50" s="9" customFormat="1">
      <c r="A7" s="21">
        <v>34</v>
      </c>
      <c r="B7" s="86" t="s">
        <v>156</v>
      </c>
      <c r="C7" s="28">
        <f>SUM(F7:AN7)</f>
        <v>2186</v>
      </c>
      <c r="D7" s="28">
        <f>COUNT(F7:AN7)*3</f>
        <v>18</v>
      </c>
      <c r="E7" s="140">
        <f>C7/D7</f>
        <v>121.44444444444444</v>
      </c>
      <c r="F7" s="109"/>
      <c r="G7" s="109">
        <v>359</v>
      </c>
      <c r="H7" s="109"/>
      <c r="I7" s="109"/>
      <c r="J7" s="109">
        <v>364</v>
      </c>
      <c r="K7" s="109"/>
      <c r="L7" s="109"/>
      <c r="M7" s="109"/>
      <c r="N7" s="109">
        <v>337</v>
      </c>
      <c r="O7" s="109"/>
      <c r="P7" s="109"/>
      <c r="Q7" s="109">
        <v>357</v>
      </c>
      <c r="R7" s="337">
        <v>389</v>
      </c>
      <c r="S7" s="109"/>
      <c r="T7" s="109">
        <v>380</v>
      </c>
      <c r="U7" s="109"/>
      <c r="V7" s="109"/>
      <c r="W7" s="109"/>
      <c r="X7" s="109"/>
      <c r="Y7" s="109"/>
      <c r="Z7" s="109"/>
      <c r="AA7" s="109"/>
      <c r="AB7" s="109"/>
      <c r="AC7" s="109"/>
      <c r="AD7" s="109"/>
      <c r="AE7" s="109"/>
      <c r="AF7" s="109"/>
    </row>
    <row r="8" spans="1:50" s="8" customFormat="1">
      <c r="A8" s="21">
        <v>24</v>
      </c>
      <c r="B8" s="336" t="s">
        <v>229</v>
      </c>
      <c r="C8" s="28">
        <f>SUM(F8:AN8)</f>
        <v>2910</v>
      </c>
      <c r="D8" s="28">
        <f>COUNT(F8:AN8)*3</f>
        <v>24</v>
      </c>
      <c r="E8" s="140">
        <f>C8/D8</f>
        <v>121.25</v>
      </c>
      <c r="F8" s="109"/>
      <c r="G8" s="9">
        <v>311</v>
      </c>
      <c r="H8" s="444">
        <v>420</v>
      </c>
      <c r="I8" s="444"/>
      <c r="J8" s="444">
        <v>329</v>
      </c>
      <c r="K8" s="444"/>
      <c r="L8" s="444">
        <v>394</v>
      </c>
      <c r="M8" s="444"/>
      <c r="N8" s="444"/>
      <c r="O8" s="444">
        <v>385</v>
      </c>
      <c r="P8" s="444"/>
      <c r="Q8" s="444">
        <v>336</v>
      </c>
      <c r="R8" s="447">
        <v>388</v>
      </c>
      <c r="S8" s="444"/>
      <c r="T8" s="444">
        <v>347</v>
      </c>
      <c r="U8" s="444"/>
      <c r="V8" s="444"/>
      <c r="W8" s="443"/>
      <c r="X8" s="443"/>
      <c r="Y8" s="443"/>
      <c r="Z8" s="443"/>
      <c r="AA8" s="443"/>
      <c r="AB8" s="443"/>
      <c r="AC8" s="443"/>
      <c r="AD8" s="443"/>
      <c r="AE8" s="443"/>
      <c r="AF8" s="443"/>
      <c r="AG8" s="443"/>
      <c r="AH8" s="443"/>
      <c r="AI8" s="443"/>
      <c r="AJ8" s="443"/>
      <c r="AK8" s="443"/>
      <c r="AL8" s="443"/>
      <c r="AM8" s="443"/>
      <c r="AN8" s="443"/>
    </row>
    <row r="9" spans="1:50" s="13" customFormat="1">
      <c r="A9" s="21">
        <v>31</v>
      </c>
      <c r="B9" s="87" t="s">
        <v>260</v>
      </c>
      <c r="C9" s="28">
        <f>SUM(F9:AN9)</f>
        <v>3268</v>
      </c>
      <c r="D9" s="28">
        <f>COUNT(F9:AN9)*3</f>
        <v>27</v>
      </c>
      <c r="E9" s="140">
        <f>C9/D9</f>
        <v>121.03703703703704</v>
      </c>
      <c r="F9" s="109">
        <v>382</v>
      </c>
      <c r="G9" s="109"/>
      <c r="H9" s="35">
        <v>389</v>
      </c>
      <c r="I9" s="35"/>
      <c r="J9" s="35">
        <v>347</v>
      </c>
      <c r="K9" s="35">
        <v>384</v>
      </c>
      <c r="L9" s="35"/>
      <c r="M9" s="35"/>
      <c r="N9" s="35"/>
      <c r="O9" s="35">
        <v>366</v>
      </c>
      <c r="P9" s="35">
        <v>363</v>
      </c>
      <c r="Q9" s="338">
        <v>341</v>
      </c>
      <c r="R9" s="35">
        <v>344</v>
      </c>
      <c r="S9" s="35"/>
      <c r="T9" s="35">
        <v>352</v>
      </c>
      <c r="U9" s="35"/>
      <c r="V9" s="35"/>
      <c r="W9" s="35"/>
      <c r="X9" s="35"/>
      <c r="Y9" s="35"/>
      <c r="Z9" s="35"/>
      <c r="AA9" s="35"/>
      <c r="AB9" s="35"/>
      <c r="AC9" s="35"/>
      <c r="AD9" s="35"/>
      <c r="AE9" s="35"/>
      <c r="AF9" s="35"/>
    </row>
    <row r="10" spans="1:50" s="8" customFormat="1">
      <c r="A10" s="21">
        <v>64</v>
      </c>
      <c r="B10" s="442" t="s">
        <v>165</v>
      </c>
      <c r="C10" s="28">
        <f>SUM(F10:AN10)</f>
        <v>2531</v>
      </c>
      <c r="D10" s="28">
        <f>COUNT(F10:AN10)*3</f>
        <v>21</v>
      </c>
      <c r="E10" s="140">
        <f>C10/D10</f>
        <v>120.52380952380952</v>
      </c>
      <c r="F10" s="9">
        <v>363</v>
      </c>
      <c r="G10" s="9">
        <v>320</v>
      </c>
      <c r="H10" s="444"/>
      <c r="I10" s="444"/>
      <c r="J10" s="444"/>
      <c r="K10" s="444"/>
      <c r="L10" s="444">
        <v>380</v>
      </c>
      <c r="M10" s="444"/>
      <c r="N10" s="444"/>
      <c r="O10" s="444">
        <v>337</v>
      </c>
      <c r="P10" s="444">
        <v>329</v>
      </c>
      <c r="Q10" s="447">
        <v>389</v>
      </c>
      <c r="R10" s="444"/>
      <c r="S10" s="444">
        <v>413</v>
      </c>
      <c r="T10" s="444"/>
      <c r="U10" s="444"/>
      <c r="V10" s="444"/>
      <c r="W10" s="443"/>
      <c r="X10" s="443"/>
      <c r="Y10" s="443"/>
      <c r="Z10" s="443"/>
      <c r="AA10" s="443"/>
      <c r="AB10" s="443"/>
      <c r="AC10" s="443"/>
      <c r="AD10" s="443"/>
      <c r="AE10" s="443"/>
      <c r="AF10" s="443"/>
      <c r="AG10" s="443"/>
      <c r="AH10" s="443"/>
      <c r="AI10" s="443"/>
      <c r="AJ10" s="443"/>
      <c r="AK10" s="443"/>
      <c r="AL10" s="443"/>
      <c r="AM10" s="443"/>
      <c r="AN10" s="443"/>
    </row>
    <row r="11" spans="1:50" s="13" customFormat="1">
      <c r="A11" s="21">
        <v>39</v>
      </c>
      <c r="B11" s="87" t="s">
        <v>268</v>
      </c>
      <c r="C11" s="28">
        <f>SUM(F11:AN11)</f>
        <v>2507</v>
      </c>
      <c r="D11" s="28">
        <f>COUNT(F11:AN11)*3</f>
        <v>21</v>
      </c>
      <c r="E11" s="140">
        <f>C11/D11</f>
        <v>119.38095238095238</v>
      </c>
      <c r="F11" s="109"/>
      <c r="G11" s="109">
        <v>377</v>
      </c>
      <c r="H11" s="35">
        <v>352</v>
      </c>
      <c r="I11" s="35"/>
      <c r="J11" s="35">
        <v>361</v>
      </c>
      <c r="K11" s="35"/>
      <c r="L11" s="35"/>
      <c r="M11" s="35">
        <v>371</v>
      </c>
      <c r="N11" s="35">
        <v>375</v>
      </c>
      <c r="O11" s="35"/>
      <c r="P11" s="35"/>
      <c r="Q11" s="35">
        <v>327</v>
      </c>
      <c r="R11" s="338"/>
      <c r="S11" s="35"/>
      <c r="T11" s="35">
        <v>344</v>
      </c>
      <c r="U11" s="35"/>
      <c r="V11" s="35"/>
      <c r="W11" s="35"/>
      <c r="X11" s="35"/>
      <c r="Y11" s="35"/>
      <c r="Z11" s="35"/>
      <c r="AA11" s="35"/>
      <c r="AB11" s="35"/>
      <c r="AC11" s="35"/>
      <c r="AD11" s="35"/>
      <c r="AE11" s="35"/>
      <c r="AF11" s="35"/>
    </row>
    <row r="12" spans="1:50" s="8" customFormat="1">
      <c r="A12" s="21">
        <v>63</v>
      </c>
      <c r="B12" s="87" t="s">
        <v>80</v>
      </c>
      <c r="C12" s="28">
        <f>SUM(F12:AN12)</f>
        <v>2507</v>
      </c>
      <c r="D12" s="28">
        <f>COUNT(F12:AN12)*3</f>
        <v>21</v>
      </c>
      <c r="E12" s="140">
        <f>C12/D12</f>
        <v>119.38095238095238</v>
      </c>
      <c r="F12" s="109">
        <v>374</v>
      </c>
      <c r="G12" s="35">
        <v>346</v>
      </c>
      <c r="H12" s="35"/>
      <c r="I12" s="35"/>
      <c r="J12" s="35"/>
      <c r="K12" s="35"/>
      <c r="L12" s="35">
        <v>399</v>
      </c>
      <c r="M12" s="35"/>
      <c r="N12" s="35"/>
      <c r="O12" s="35">
        <v>316</v>
      </c>
      <c r="P12" s="35">
        <v>314</v>
      </c>
      <c r="Q12" s="338">
        <v>386</v>
      </c>
      <c r="R12" s="35"/>
      <c r="S12" s="35">
        <v>372</v>
      </c>
      <c r="T12" s="35"/>
      <c r="U12" s="35"/>
      <c r="V12" s="35"/>
      <c r="W12" s="35"/>
      <c r="X12" s="35"/>
      <c r="Y12" s="35"/>
      <c r="Z12" s="35"/>
      <c r="AA12" s="35"/>
      <c r="AB12" s="35"/>
      <c r="AC12" s="35"/>
      <c r="AD12" s="35"/>
      <c r="AE12" s="35"/>
      <c r="AF12" s="35"/>
      <c r="AG12" s="13"/>
      <c r="AH12" s="13"/>
      <c r="AI12" s="13"/>
      <c r="AJ12" s="13"/>
      <c r="AK12" s="13"/>
      <c r="AL12" s="13"/>
      <c r="AM12" s="13"/>
      <c r="AN12" s="13"/>
      <c r="AO12" s="13"/>
      <c r="AP12" s="13"/>
      <c r="AQ12" s="13"/>
      <c r="AR12" s="13"/>
      <c r="AS12" s="13"/>
      <c r="AT12" s="13"/>
      <c r="AU12" s="13"/>
      <c r="AV12" s="13"/>
      <c r="AW12" s="13"/>
      <c r="AX12" s="13"/>
    </row>
    <row r="13" spans="1:50" s="13" customFormat="1">
      <c r="A13" s="21">
        <v>41</v>
      </c>
      <c r="B13" s="336" t="s">
        <v>254</v>
      </c>
      <c r="C13" s="28">
        <f>SUM(F13:AN13)</f>
        <v>2506</v>
      </c>
      <c r="D13" s="28">
        <f>COUNT(F13:AN13)*3</f>
        <v>21</v>
      </c>
      <c r="E13" s="140">
        <f>C13/D13</f>
        <v>119.33333333333333</v>
      </c>
      <c r="F13" s="9"/>
      <c r="G13" s="9">
        <v>371</v>
      </c>
      <c r="H13" s="13">
        <v>369</v>
      </c>
      <c r="I13" s="13">
        <v>378</v>
      </c>
      <c r="L13" s="13">
        <v>330</v>
      </c>
      <c r="O13" s="13">
        <v>375</v>
      </c>
      <c r="Q13" s="13">
        <v>337</v>
      </c>
      <c r="R13" s="340">
        <v>346</v>
      </c>
      <c r="W13" s="35"/>
      <c r="X13" s="35"/>
      <c r="Y13" s="35"/>
      <c r="Z13" s="35"/>
      <c r="AA13" s="35"/>
      <c r="AB13" s="35"/>
      <c r="AC13" s="35"/>
      <c r="AD13" s="35"/>
      <c r="AE13" s="35"/>
      <c r="AF13" s="35"/>
      <c r="AG13" s="35"/>
      <c r="AH13" s="35"/>
      <c r="AI13" s="35"/>
      <c r="AJ13" s="35"/>
      <c r="AK13" s="35"/>
      <c r="AL13" s="35"/>
      <c r="AM13" s="35"/>
      <c r="AN13" s="35"/>
    </row>
    <row r="14" spans="1:50" s="8" customFormat="1">
      <c r="A14" s="21">
        <v>50</v>
      </c>
      <c r="B14" s="87" t="s">
        <v>273</v>
      </c>
      <c r="C14" s="28">
        <f>SUM(F14:AN14)</f>
        <v>2844</v>
      </c>
      <c r="D14" s="28">
        <f>COUNT(F14:AN14)*3</f>
        <v>24</v>
      </c>
      <c r="E14" s="140">
        <f>C14/D14</f>
        <v>118.5</v>
      </c>
      <c r="F14" s="109">
        <v>353</v>
      </c>
      <c r="G14" s="109"/>
      <c r="H14" s="10">
        <v>369</v>
      </c>
      <c r="I14" s="10"/>
      <c r="J14" s="10"/>
      <c r="K14" s="10">
        <v>351</v>
      </c>
      <c r="L14" s="10"/>
      <c r="M14" s="10">
        <v>355</v>
      </c>
      <c r="N14" s="10">
        <v>369</v>
      </c>
      <c r="O14" s="10"/>
      <c r="P14" s="10"/>
      <c r="Q14" s="339">
        <v>410</v>
      </c>
      <c r="R14" s="10">
        <v>323</v>
      </c>
      <c r="S14" s="10"/>
      <c r="T14" s="10">
        <v>314</v>
      </c>
      <c r="U14" s="10"/>
      <c r="V14" s="10"/>
      <c r="W14" s="10"/>
      <c r="X14" s="10"/>
      <c r="Y14" s="10"/>
      <c r="Z14" s="10"/>
      <c r="AA14" s="10"/>
      <c r="AB14" s="10"/>
      <c r="AC14" s="10"/>
      <c r="AD14" s="10"/>
      <c r="AE14" s="10"/>
      <c r="AF14" s="10"/>
    </row>
    <row r="15" spans="1:50" s="13" customFormat="1">
      <c r="A15" s="21">
        <v>65</v>
      </c>
      <c r="B15" s="336" t="s">
        <v>166</v>
      </c>
      <c r="C15" s="28">
        <f>SUM(F15:AN15)</f>
        <v>2836</v>
      </c>
      <c r="D15" s="28">
        <f>COUNT(F15:AN15)*3</f>
        <v>24</v>
      </c>
      <c r="E15" s="140">
        <f>C15/D15</f>
        <v>118.16666666666667</v>
      </c>
      <c r="F15" s="9">
        <v>340</v>
      </c>
      <c r="G15" s="9">
        <v>321</v>
      </c>
      <c r="I15" s="13">
        <v>380</v>
      </c>
      <c r="L15" s="13">
        <v>375</v>
      </c>
      <c r="O15" s="13">
        <v>330</v>
      </c>
      <c r="P15" s="13">
        <v>407</v>
      </c>
      <c r="Q15" s="340">
        <v>344</v>
      </c>
      <c r="S15" s="13">
        <v>339</v>
      </c>
      <c r="W15" s="35"/>
      <c r="X15" s="35"/>
      <c r="Y15" s="35"/>
      <c r="Z15" s="35"/>
      <c r="AA15" s="35"/>
      <c r="AB15" s="35"/>
      <c r="AC15" s="35"/>
      <c r="AD15" s="35"/>
      <c r="AE15" s="35"/>
      <c r="AF15" s="35"/>
      <c r="AG15" s="35"/>
      <c r="AH15" s="35"/>
      <c r="AI15" s="35"/>
      <c r="AJ15" s="35"/>
      <c r="AK15" s="35"/>
      <c r="AL15" s="35"/>
      <c r="AM15" s="35"/>
      <c r="AN15" s="35"/>
    </row>
    <row r="16" spans="1:50" s="8" customFormat="1">
      <c r="A16" s="21">
        <v>49</v>
      </c>
      <c r="B16" s="87" t="s">
        <v>275</v>
      </c>
      <c r="C16" s="28">
        <f>SUM(F16:AN16)</f>
        <v>2815</v>
      </c>
      <c r="D16" s="28">
        <f>COUNT(F16:AN16)*3</f>
        <v>24</v>
      </c>
      <c r="E16" s="140">
        <f>C16/D16</f>
        <v>117.29166666666667</v>
      </c>
      <c r="F16" s="109">
        <v>327</v>
      </c>
      <c r="G16" s="109"/>
      <c r="H16" s="443">
        <v>373</v>
      </c>
      <c r="I16" s="443"/>
      <c r="J16" s="443"/>
      <c r="K16" s="443">
        <v>356</v>
      </c>
      <c r="L16" s="443"/>
      <c r="M16" s="443">
        <v>383</v>
      </c>
      <c r="N16" s="443">
        <v>340</v>
      </c>
      <c r="O16" s="443"/>
      <c r="P16" s="443"/>
      <c r="Q16" s="445">
        <v>360</v>
      </c>
      <c r="R16" s="443">
        <v>304</v>
      </c>
      <c r="S16" s="443"/>
      <c r="T16" s="443">
        <v>372</v>
      </c>
      <c r="U16" s="443"/>
      <c r="V16" s="443"/>
      <c r="W16" s="443"/>
      <c r="X16" s="443"/>
      <c r="Y16" s="443"/>
      <c r="Z16" s="443"/>
      <c r="AA16" s="443"/>
      <c r="AB16" s="443"/>
      <c r="AC16" s="443"/>
      <c r="AD16" s="443"/>
      <c r="AE16" s="443"/>
      <c r="AF16" s="443"/>
      <c r="AG16" s="444"/>
      <c r="AH16" s="444"/>
      <c r="AI16" s="444"/>
      <c r="AJ16" s="444"/>
      <c r="AK16" s="444"/>
      <c r="AL16" s="444"/>
      <c r="AM16" s="444"/>
      <c r="AN16" s="444"/>
    </row>
    <row r="17" spans="1:55" s="13" customFormat="1">
      <c r="A17" s="21">
        <v>17</v>
      </c>
      <c r="B17" s="442" t="s">
        <v>83</v>
      </c>
      <c r="C17" s="28">
        <f>SUM(F17:AN17)</f>
        <v>3166</v>
      </c>
      <c r="D17" s="28">
        <f>COUNT(F17:AN17)*3</f>
        <v>27</v>
      </c>
      <c r="E17" s="140">
        <f>C17/D17</f>
        <v>117.25925925925925</v>
      </c>
      <c r="F17" s="109"/>
      <c r="G17" s="109">
        <v>325</v>
      </c>
      <c r="H17" s="35"/>
      <c r="I17" s="35"/>
      <c r="J17" s="35">
        <v>321</v>
      </c>
      <c r="K17" s="35"/>
      <c r="L17" s="35"/>
      <c r="M17" s="35">
        <v>359</v>
      </c>
      <c r="N17" s="35">
        <v>363</v>
      </c>
      <c r="O17" s="35"/>
      <c r="P17" s="35">
        <v>393</v>
      </c>
      <c r="Q17" s="35">
        <v>380</v>
      </c>
      <c r="R17" s="338">
        <v>337</v>
      </c>
      <c r="S17" s="35">
        <v>301</v>
      </c>
      <c r="T17" s="35">
        <v>387</v>
      </c>
      <c r="U17" s="35"/>
      <c r="V17" s="35"/>
      <c r="W17" s="35"/>
      <c r="X17" s="35"/>
      <c r="Y17" s="35"/>
      <c r="Z17" s="35"/>
      <c r="AA17" s="35"/>
      <c r="AB17" s="35"/>
      <c r="AC17" s="35"/>
      <c r="AD17" s="35"/>
      <c r="AE17" s="35"/>
      <c r="AF17" s="35"/>
    </row>
    <row r="18" spans="1:55">
      <c r="A18" s="21">
        <v>53</v>
      </c>
      <c r="B18" s="87" t="s">
        <v>264</v>
      </c>
      <c r="C18" s="28">
        <f>SUM(F18:AN18)</f>
        <v>2814</v>
      </c>
      <c r="D18" s="28">
        <f>COUNT(F18:AN18)*3</f>
        <v>24</v>
      </c>
      <c r="E18" s="140">
        <f>C18/D18</f>
        <v>117.25</v>
      </c>
      <c r="F18" s="109"/>
      <c r="G18" s="109">
        <v>299</v>
      </c>
      <c r="H18" s="443"/>
      <c r="I18" s="443">
        <v>358</v>
      </c>
      <c r="J18" s="443">
        <v>338</v>
      </c>
      <c r="K18" s="443"/>
      <c r="L18" s="443">
        <v>374</v>
      </c>
      <c r="M18" s="443"/>
      <c r="N18" s="443"/>
      <c r="O18" s="443"/>
      <c r="P18" s="443">
        <v>382</v>
      </c>
      <c r="Q18" s="443">
        <v>350</v>
      </c>
      <c r="R18" s="445">
        <v>340</v>
      </c>
      <c r="S18" s="443">
        <v>373</v>
      </c>
      <c r="T18" s="443"/>
      <c r="U18" s="443"/>
      <c r="V18" s="443"/>
      <c r="W18" s="443"/>
      <c r="X18" s="443"/>
      <c r="Y18" s="443"/>
      <c r="Z18" s="443"/>
      <c r="AA18" s="443"/>
      <c r="AB18" s="443"/>
      <c r="AC18" s="443"/>
      <c r="AD18" s="443"/>
      <c r="AE18" s="443"/>
      <c r="AF18" s="443"/>
      <c r="AG18" s="444"/>
      <c r="AH18" s="444"/>
      <c r="AI18" s="444"/>
      <c r="AJ18" s="444"/>
      <c r="AK18" s="444"/>
      <c r="AL18" s="444"/>
      <c r="AM18" s="444"/>
      <c r="AN18" s="444"/>
      <c r="AO18" s="8"/>
      <c r="AP18" s="8"/>
      <c r="AQ18" s="8"/>
      <c r="AR18" s="8"/>
      <c r="AS18" s="8"/>
      <c r="AT18" s="8"/>
      <c r="AU18" s="8"/>
      <c r="AV18" s="8"/>
      <c r="AW18" s="8"/>
      <c r="AX18" s="8"/>
      <c r="AY18" s="8"/>
    </row>
    <row r="19" spans="1:55" s="13" customFormat="1">
      <c r="A19" s="21">
        <v>14</v>
      </c>
      <c r="B19" s="336" t="s">
        <v>282</v>
      </c>
      <c r="C19" s="28">
        <f>SUM(F19:AN19)</f>
        <v>3149</v>
      </c>
      <c r="D19" s="28">
        <f>COUNT(F19:AN19)*3</f>
        <v>27</v>
      </c>
      <c r="E19" s="140">
        <f>C19/D19</f>
        <v>116.62962962962963</v>
      </c>
      <c r="F19" s="109"/>
      <c r="G19" s="109"/>
      <c r="H19" s="35"/>
      <c r="I19" s="35">
        <v>342</v>
      </c>
      <c r="J19" s="35">
        <v>351</v>
      </c>
      <c r="K19" s="35">
        <v>345</v>
      </c>
      <c r="L19" s="35"/>
      <c r="M19" s="35">
        <v>364</v>
      </c>
      <c r="N19" s="35">
        <v>313</v>
      </c>
      <c r="O19" s="35">
        <v>359</v>
      </c>
      <c r="P19" s="35"/>
      <c r="Q19" s="35"/>
      <c r="R19" s="35">
        <v>356</v>
      </c>
      <c r="S19" s="35">
        <v>331</v>
      </c>
      <c r="T19" s="338">
        <v>388</v>
      </c>
      <c r="U19" s="35"/>
      <c r="V19" s="35"/>
      <c r="W19" s="35"/>
      <c r="X19" s="35"/>
      <c r="Y19" s="35"/>
      <c r="Z19" s="35"/>
      <c r="AA19" s="35"/>
      <c r="AB19" s="35"/>
      <c r="AC19" s="35"/>
      <c r="AD19" s="35"/>
      <c r="AE19" s="35"/>
      <c r="AF19" s="35"/>
    </row>
    <row r="20" spans="1:55">
      <c r="A20" s="21">
        <v>43</v>
      </c>
      <c r="B20" s="87" t="s">
        <v>253</v>
      </c>
      <c r="C20" s="28">
        <f>SUM(F20:AN20)</f>
        <v>2097</v>
      </c>
      <c r="D20" s="28">
        <f>COUNT(F20:AN20)*3</f>
        <v>18</v>
      </c>
      <c r="E20" s="140">
        <f>C20/D20</f>
        <v>116.5</v>
      </c>
      <c r="F20" s="109"/>
      <c r="G20" s="109">
        <v>380</v>
      </c>
      <c r="H20" s="443">
        <v>338</v>
      </c>
      <c r="I20" s="443">
        <v>360</v>
      </c>
      <c r="J20" s="443"/>
      <c r="K20" s="443"/>
      <c r="L20" s="443"/>
      <c r="M20" s="443"/>
      <c r="N20" s="443"/>
      <c r="O20" s="443">
        <v>335</v>
      </c>
      <c r="P20" s="443"/>
      <c r="Q20" s="443">
        <v>322</v>
      </c>
      <c r="R20" s="445">
        <v>362</v>
      </c>
      <c r="S20" s="443"/>
      <c r="T20" s="443"/>
      <c r="U20" s="443"/>
      <c r="V20" s="443"/>
      <c r="W20" s="443"/>
      <c r="X20" s="443"/>
      <c r="Y20" s="443"/>
      <c r="Z20" s="443"/>
      <c r="AA20" s="443"/>
      <c r="AB20" s="443"/>
      <c r="AC20" s="443"/>
      <c r="AD20" s="443"/>
      <c r="AE20" s="443"/>
      <c r="AF20" s="443"/>
      <c r="AG20" s="444"/>
      <c r="AH20" s="444"/>
      <c r="AI20" s="444"/>
      <c r="AJ20" s="444"/>
      <c r="AK20" s="444"/>
      <c r="AL20" s="444"/>
      <c r="AM20" s="444"/>
      <c r="AN20" s="444"/>
      <c r="AO20" s="8"/>
      <c r="AP20" s="8"/>
      <c r="AQ20" s="8"/>
      <c r="AR20" s="8"/>
      <c r="AS20" s="8"/>
      <c r="AT20" s="8"/>
      <c r="AU20" s="8"/>
      <c r="AV20" s="8"/>
      <c r="AW20" s="8"/>
      <c r="AX20" s="8"/>
      <c r="AY20" s="8"/>
    </row>
    <row r="21" spans="1:55" s="13" customFormat="1">
      <c r="A21" s="21">
        <v>5</v>
      </c>
      <c r="B21" s="442" t="s">
        <v>289</v>
      </c>
      <c r="C21" s="28">
        <f>SUM(F21:AN21)</f>
        <v>2087</v>
      </c>
      <c r="D21" s="28">
        <f>COUNT(F21:AN21)*3</f>
        <v>18</v>
      </c>
      <c r="E21" s="140">
        <f>C21/D21</f>
        <v>115.94444444444444</v>
      </c>
      <c r="F21" s="109"/>
      <c r="G21" s="35"/>
      <c r="H21" s="35">
        <v>326</v>
      </c>
      <c r="I21" s="35"/>
      <c r="J21" s="35"/>
      <c r="K21" s="35">
        <v>351</v>
      </c>
      <c r="L21" s="35"/>
      <c r="M21" s="35"/>
      <c r="N21" s="35">
        <v>350</v>
      </c>
      <c r="O21" s="35"/>
      <c r="P21" s="35">
        <v>377</v>
      </c>
      <c r="Q21" s="338">
        <v>294</v>
      </c>
      <c r="R21" s="35"/>
      <c r="S21" s="35"/>
      <c r="T21" s="35">
        <v>389</v>
      </c>
      <c r="U21" s="35"/>
      <c r="V21" s="35"/>
      <c r="W21" s="35"/>
      <c r="X21" s="35"/>
      <c r="Y21" s="35"/>
      <c r="Z21" s="35"/>
      <c r="AA21" s="35"/>
      <c r="AB21" s="35"/>
      <c r="AC21" s="35"/>
      <c r="AD21" s="35"/>
      <c r="AE21" s="35"/>
      <c r="AF21" s="35"/>
    </row>
    <row r="22" spans="1:55">
      <c r="A22" s="21">
        <v>33</v>
      </c>
      <c r="B22" s="87" t="s">
        <v>258</v>
      </c>
      <c r="C22" s="28">
        <f>SUM(F22:AN22)</f>
        <v>2430</v>
      </c>
      <c r="D22" s="28">
        <f>COUNT(F22:AN22)*3</f>
        <v>21</v>
      </c>
      <c r="E22" s="140">
        <f>C22/D22</f>
        <v>115.71428571428571</v>
      </c>
      <c r="F22" s="109"/>
      <c r="G22" s="443"/>
      <c r="H22" s="443">
        <v>309</v>
      </c>
      <c r="I22" s="443"/>
      <c r="J22" s="443">
        <v>395</v>
      </c>
      <c r="K22" s="443">
        <v>335</v>
      </c>
      <c r="L22" s="443"/>
      <c r="M22" s="443"/>
      <c r="N22" s="443"/>
      <c r="O22" s="443">
        <v>340</v>
      </c>
      <c r="P22" s="443">
        <v>370</v>
      </c>
      <c r="Q22" s="445">
        <v>345</v>
      </c>
      <c r="R22" s="443">
        <v>336</v>
      </c>
      <c r="S22" s="443"/>
      <c r="T22" s="443"/>
      <c r="U22" s="443"/>
      <c r="V22" s="443"/>
      <c r="W22" s="443"/>
      <c r="X22" s="443"/>
      <c r="Y22" s="443"/>
      <c r="Z22" s="443"/>
      <c r="AA22" s="443"/>
      <c r="AB22" s="443"/>
      <c r="AC22" s="443"/>
      <c r="AD22" s="443"/>
      <c r="AE22" s="443"/>
      <c r="AF22" s="443"/>
      <c r="AG22" s="444"/>
      <c r="AH22" s="444"/>
      <c r="AI22" s="444"/>
      <c r="AJ22" s="444"/>
      <c r="AK22" s="444"/>
      <c r="AL22" s="444"/>
      <c r="AM22" s="444"/>
      <c r="AN22" s="444"/>
      <c r="AO22" s="8"/>
      <c r="AP22" s="8"/>
      <c r="AQ22" s="8"/>
      <c r="AR22" s="8"/>
      <c r="AS22" s="8"/>
      <c r="AT22" s="8"/>
      <c r="AU22" s="8"/>
      <c r="AV22" s="8"/>
      <c r="AW22" s="8"/>
      <c r="AX22" s="8"/>
      <c r="AY22" s="8"/>
    </row>
    <row r="23" spans="1:55" s="13" customFormat="1">
      <c r="A23" s="21">
        <v>23</v>
      </c>
      <c r="B23" s="442" t="s">
        <v>168</v>
      </c>
      <c r="C23" s="28">
        <f>SUM(F23:AN23)</f>
        <v>2082</v>
      </c>
      <c r="D23" s="28">
        <f>COUNT(F23:AN23)*3</f>
        <v>18</v>
      </c>
      <c r="E23" s="140">
        <f>C23/D23</f>
        <v>115.66666666666667</v>
      </c>
      <c r="F23" s="109"/>
      <c r="G23" s="35">
        <v>349</v>
      </c>
      <c r="H23" s="35">
        <v>361</v>
      </c>
      <c r="I23" s="35"/>
      <c r="J23" s="35">
        <v>313</v>
      </c>
      <c r="K23" s="35"/>
      <c r="L23" s="35">
        <v>383</v>
      </c>
      <c r="M23" s="35"/>
      <c r="N23" s="35"/>
      <c r="O23" s="35">
        <v>344</v>
      </c>
      <c r="P23" s="35"/>
      <c r="Q23" s="35">
        <v>332</v>
      </c>
      <c r="R23" s="338"/>
      <c r="S23" s="35"/>
      <c r="T23" s="35"/>
      <c r="U23" s="35"/>
      <c r="V23" s="35"/>
      <c r="W23" s="35"/>
      <c r="X23" s="35"/>
      <c r="Y23" s="35"/>
      <c r="Z23" s="35"/>
      <c r="AA23" s="35"/>
      <c r="AB23" s="35"/>
      <c r="AC23" s="35"/>
      <c r="AD23" s="35"/>
      <c r="AE23" s="35"/>
      <c r="AF23" s="35"/>
    </row>
    <row r="24" spans="1:55">
      <c r="A24" s="21">
        <v>48</v>
      </c>
      <c r="B24" s="87" t="s">
        <v>274</v>
      </c>
      <c r="C24" s="28">
        <f>SUM(F24:AN24)</f>
        <v>1041</v>
      </c>
      <c r="D24" s="28">
        <f>COUNT(F24:AN24)*3</f>
        <v>9</v>
      </c>
      <c r="E24" s="140">
        <f>C24/D24</f>
        <v>115.66666666666667</v>
      </c>
      <c r="F24" s="109"/>
      <c r="G24" s="10"/>
      <c r="H24" s="10"/>
      <c r="I24" s="10"/>
      <c r="J24" s="10"/>
      <c r="K24" s="10">
        <v>326</v>
      </c>
      <c r="L24" s="10"/>
      <c r="M24" s="10">
        <v>349</v>
      </c>
      <c r="N24" s="10">
        <v>366</v>
      </c>
      <c r="O24" s="10"/>
      <c r="P24" s="10"/>
      <c r="Q24" s="339"/>
      <c r="R24" s="10"/>
      <c r="S24" s="10"/>
      <c r="T24" s="10"/>
      <c r="U24" s="10"/>
      <c r="V24" s="10"/>
      <c r="AG24" s="8"/>
      <c r="AH24" s="8"/>
      <c r="AI24" s="8"/>
      <c r="AJ24" s="8"/>
      <c r="AK24" s="8"/>
      <c r="AL24" s="8"/>
      <c r="AM24" s="8"/>
      <c r="AN24" s="8"/>
      <c r="AO24" s="8"/>
      <c r="AP24" s="8"/>
      <c r="AQ24" s="8"/>
      <c r="AR24" s="8"/>
      <c r="AS24" s="8"/>
      <c r="AT24" s="8"/>
      <c r="AU24" s="8"/>
      <c r="AV24" s="8"/>
      <c r="AW24" s="8"/>
      <c r="AX24" s="8"/>
      <c r="AY24" s="8"/>
    </row>
    <row r="25" spans="1:55" s="13" customFormat="1">
      <c r="A25" s="21">
        <v>54</v>
      </c>
      <c r="B25" s="442" t="s">
        <v>263</v>
      </c>
      <c r="C25" s="28">
        <f>SUM(F25:AN25)</f>
        <v>2079</v>
      </c>
      <c r="D25" s="28">
        <f>COUNT(F25:AN25)*3</f>
        <v>18</v>
      </c>
      <c r="E25" s="140">
        <f>C25/D25</f>
        <v>115.5</v>
      </c>
      <c r="F25" s="109"/>
      <c r="G25" s="35"/>
      <c r="H25" s="35"/>
      <c r="I25" s="35"/>
      <c r="J25" s="35">
        <v>335</v>
      </c>
      <c r="K25" s="35"/>
      <c r="L25" s="35">
        <v>410</v>
      </c>
      <c r="M25" s="35"/>
      <c r="N25" s="35"/>
      <c r="O25" s="35"/>
      <c r="P25" s="35">
        <v>336</v>
      </c>
      <c r="Q25" s="35">
        <v>325</v>
      </c>
      <c r="R25" s="338">
        <v>324</v>
      </c>
      <c r="S25" s="35">
        <v>349</v>
      </c>
      <c r="T25" s="35"/>
      <c r="U25" s="35"/>
      <c r="V25" s="35"/>
      <c r="W25" s="35"/>
      <c r="X25" s="35"/>
      <c r="Y25" s="35"/>
      <c r="Z25" s="35"/>
      <c r="AA25" s="35"/>
      <c r="AB25" s="35"/>
      <c r="AC25" s="35"/>
      <c r="AD25" s="35"/>
      <c r="AE25" s="35"/>
      <c r="AF25" s="35"/>
    </row>
    <row r="26" spans="1:55">
      <c r="A26" s="21">
        <v>7</v>
      </c>
      <c r="B26" s="87" t="s">
        <v>248</v>
      </c>
      <c r="C26" s="28">
        <f>SUM(F26:AN26)</f>
        <v>2418</v>
      </c>
      <c r="D26" s="28">
        <f>COUNT(F26:AN26)*3</f>
        <v>21</v>
      </c>
      <c r="E26" s="140">
        <f>C26/D26</f>
        <v>115.14285714285714</v>
      </c>
      <c r="F26" s="109">
        <v>367</v>
      </c>
      <c r="G26" s="443"/>
      <c r="H26" s="10"/>
      <c r="I26" s="10"/>
      <c r="J26" s="10"/>
      <c r="K26" s="10">
        <v>351</v>
      </c>
      <c r="L26" s="10"/>
      <c r="M26" s="10"/>
      <c r="N26" s="10">
        <v>339</v>
      </c>
      <c r="O26" s="10">
        <v>333</v>
      </c>
      <c r="P26" s="10"/>
      <c r="Q26" s="339">
        <v>325</v>
      </c>
      <c r="R26" s="10">
        <v>383</v>
      </c>
      <c r="S26" s="10">
        <v>320</v>
      </c>
      <c r="T26" s="10"/>
      <c r="U26" s="10"/>
      <c r="V26" s="10"/>
      <c r="AG26" s="8"/>
      <c r="AH26" s="8"/>
      <c r="AI26" s="8"/>
      <c r="AJ26" s="8"/>
      <c r="AK26" s="8"/>
      <c r="AL26" s="8"/>
      <c r="AM26" s="8"/>
      <c r="AN26" s="8"/>
      <c r="AO26" s="8"/>
      <c r="AP26" s="8"/>
      <c r="AQ26" s="8"/>
      <c r="AR26" s="8"/>
      <c r="AS26" s="8"/>
      <c r="AT26" s="8"/>
      <c r="AU26" s="8"/>
      <c r="AV26" s="8"/>
      <c r="AW26" s="8"/>
      <c r="AX26" s="8"/>
      <c r="AY26" s="8"/>
    </row>
    <row r="27" spans="1:55" s="13" customFormat="1">
      <c r="A27" s="21">
        <v>46</v>
      </c>
      <c r="B27" s="442" t="s">
        <v>271</v>
      </c>
      <c r="C27" s="28">
        <f>SUM(F27:AN27)</f>
        <v>2415</v>
      </c>
      <c r="D27" s="28">
        <f>COUNT(F27:AN27)*3</f>
        <v>21</v>
      </c>
      <c r="E27" s="140">
        <f>C27/D27</f>
        <v>115</v>
      </c>
      <c r="F27" s="109">
        <v>365</v>
      </c>
      <c r="G27" s="35"/>
      <c r="H27" s="35">
        <v>306</v>
      </c>
      <c r="I27" s="35"/>
      <c r="J27" s="35"/>
      <c r="K27" s="35">
        <v>361</v>
      </c>
      <c r="L27" s="35"/>
      <c r="M27" s="35">
        <v>373</v>
      </c>
      <c r="N27" s="35"/>
      <c r="O27" s="35"/>
      <c r="P27" s="35"/>
      <c r="Q27" s="338">
        <v>343</v>
      </c>
      <c r="R27" s="35">
        <v>321</v>
      </c>
      <c r="S27" s="35"/>
      <c r="T27" s="35">
        <v>346</v>
      </c>
      <c r="U27" s="35"/>
      <c r="V27" s="35"/>
      <c r="W27" s="35"/>
      <c r="X27" s="35"/>
      <c r="Y27" s="35"/>
      <c r="Z27" s="35"/>
      <c r="AA27" s="35"/>
      <c r="AB27" s="35"/>
      <c r="AC27" s="35"/>
      <c r="AD27" s="35"/>
      <c r="AE27" s="35"/>
      <c r="AF27" s="35"/>
    </row>
    <row r="28" spans="1:55">
      <c r="A28" s="21">
        <v>6</v>
      </c>
      <c r="B28" s="87" t="s">
        <v>287</v>
      </c>
      <c r="C28" s="28">
        <f>SUM(F28:AN28)</f>
        <v>2068</v>
      </c>
      <c r="D28" s="28">
        <f>COUNT(F28:AN28)*3</f>
        <v>18</v>
      </c>
      <c r="E28" s="140">
        <f>C28/D28</f>
        <v>114.88888888888889</v>
      </c>
      <c r="F28" s="109">
        <v>385</v>
      </c>
      <c r="G28" s="443"/>
      <c r="H28" s="443"/>
      <c r="I28" s="443"/>
      <c r="J28" s="443"/>
      <c r="K28" s="443">
        <v>323</v>
      </c>
      <c r="L28" s="443">
        <v>356</v>
      </c>
      <c r="M28" s="443"/>
      <c r="N28" s="443"/>
      <c r="O28" s="443"/>
      <c r="P28" s="443">
        <v>335</v>
      </c>
      <c r="Q28" s="445">
        <v>358</v>
      </c>
      <c r="R28" s="443"/>
      <c r="S28" s="443"/>
      <c r="T28" s="443">
        <v>311</v>
      </c>
      <c r="U28" s="443"/>
      <c r="V28" s="443"/>
      <c r="W28" s="443"/>
      <c r="X28" s="443"/>
      <c r="Y28" s="443"/>
      <c r="Z28" s="443"/>
      <c r="AA28" s="443"/>
      <c r="AB28" s="443"/>
      <c r="AC28" s="443"/>
      <c r="AD28" s="443"/>
      <c r="AE28" s="443"/>
      <c r="AF28" s="443"/>
      <c r="AG28" s="444"/>
      <c r="AH28" s="444"/>
      <c r="AI28" s="444"/>
      <c r="AJ28" s="444"/>
      <c r="AK28" s="444"/>
      <c r="AL28" s="444"/>
      <c r="AM28" s="444"/>
      <c r="AN28" s="444"/>
      <c r="AO28" s="8"/>
      <c r="AP28" s="8"/>
      <c r="AQ28" s="8"/>
      <c r="AR28" s="8"/>
      <c r="AS28" s="8"/>
      <c r="AT28" s="8"/>
      <c r="AU28" s="8"/>
      <c r="AV28" s="8"/>
      <c r="AW28" s="8"/>
      <c r="AX28" s="8"/>
      <c r="AY28" s="8"/>
    </row>
    <row r="29" spans="1:55" s="13" customFormat="1">
      <c r="A29" s="21">
        <v>38</v>
      </c>
      <c r="B29" s="442" t="s">
        <v>266</v>
      </c>
      <c r="C29" s="28">
        <f>SUM(F29:AN29)</f>
        <v>1723</v>
      </c>
      <c r="D29" s="28">
        <f>COUNT(F29:AN29)*3</f>
        <v>15</v>
      </c>
      <c r="E29" s="140">
        <f>C29/D29</f>
        <v>114.86666666666666</v>
      </c>
      <c r="F29" s="109"/>
      <c r="G29" s="35"/>
      <c r="H29" s="35">
        <v>351</v>
      </c>
      <c r="I29" s="35"/>
      <c r="J29" s="35">
        <v>319</v>
      </c>
      <c r="K29" s="35"/>
      <c r="L29" s="35"/>
      <c r="M29" s="35">
        <v>361</v>
      </c>
      <c r="N29" s="35">
        <v>332</v>
      </c>
      <c r="O29" s="35"/>
      <c r="P29" s="35"/>
      <c r="Q29" s="35"/>
      <c r="R29" s="338">
        <v>360</v>
      </c>
      <c r="S29" s="35"/>
      <c r="T29" s="35"/>
      <c r="U29" s="35"/>
      <c r="V29" s="35"/>
      <c r="W29" s="35"/>
      <c r="X29" s="35"/>
      <c r="Y29" s="35"/>
      <c r="Z29" s="35"/>
      <c r="AA29" s="35"/>
      <c r="AB29" s="35"/>
      <c r="AC29" s="35"/>
      <c r="AD29" s="35"/>
      <c r="AE29" s="35"/>
      <c r="AF29" s="35"/>
    </row>
    <row r="30" spans="1:55">
      <c r="A30" s="21">
        <v>3</v>
      </c>
      <c r="B30" s="87" t="s">
        <v>286</v>
      </c>
      <c r="C30" s="28">
        <f>SUM(F30:AN30)</f>
        <v>2412</v>
      </c>
      <c r="D30" s="28">
        <f>COUNT(F30:AN30)*3</f>
        <v>21</v>
      </c>
      <c r="E30" s="140">
        <f>C30/D30</f>
        <v>114.85714285714286</v>
      </c>
      <c r="F30" s="109">
        <v>339</v>
      </c>
      <c r="G30" s="443"/>
      <c r="H30" s="443">
        <v>328</v>
      </c>
      <c r="I30" s="443"/>
      <c r="J30" s="443"/>
      <c r="K30" s="443"/>
      <c r="L30" s="443">
        <v>346</v>
      </c>
      <c r="M30" s="443"/>
      <c r="N30" s="443">
        <v>352</v>
      </c>
      <c r="O30" s="443"/>
      <c r="P30" s="443"/>
      <c r="Q30" s="445">
        <v>358</v>
      </c>
      <c r="R30" s="443">
        <v>362</v>
      </c>
      <c r="S30" s="443"/>
      <c r="T30" s="443">
        <v>327</v>
      </c>
      <c r="U30" s="443"/>
      <c r="V30" s="443"/>
      <c r="W30" s="443"/>
      <c r="X30" s="443"/>
      <c r="Y30" s="443"/>
      <c r="Z30" s="443"/>
      <c r="AA30" s="443"/>
      <c r="AB30" s="443"/>
      <c r="AC30" s="443"/>
      <c r="AD30" s="443"/>
      <c r="AE30" s="443"/>
      <c r="AF30" s="443"/>
      <c r="AG30" s="444"/>
      <c r="AH30" s="444"/>
      <c r="AI30" s="444"/>
      <c r="AJ30" s="444"/>
      <c r="AK30" s="444"/>
      <c r="AL30" s="444"/>
      <c r="AM30" s="444"/>
      <c r="AN30" s="444"/>
      <c r="AO30" s="8"/>
      <c r="AP30" s="8"/>
      <c r="AQ30" s="8"/>
      <c r="AR30" s="8"/>
      <c r="AS30" s="8"/>
      <c r="AT30" s="8"/>
      <c r="AU30" s="8"/>
      <c r="AV30" s="8"/>
      <c r="AW30" s="8"/>
      <c r="AX30" s="8"/>
      <c r="AY30" s="8"/>
    </row>
    <row r="31" spans="1:55" s="13" customFormat="1">
      <c r="A31" s="21">
        <v>44</v>
      </c>
      <c r="B31" s="442" t="s">
        <v>255</v>
      </c>
      <c r="C31" s="28">
        <f>SUM(F31:AN31)</f>
        <v>2410</v>
      </c>
      <c r="D31" s="28">
        <f>COUNT(F31:AN31)*3</f>
        <v>21</v>
      </c>
      <c r="E31" s="140">
        <f>C31/D31</f>
        <v>114.76190476190476</v>
      </c>
      <c r="F31" s="109"/>
      <c r="G31" s="35">
        <v>381</v>
      </c>
      <c r="H31" s="35">
        <v>354</v>
      </c>
      <c r="I31" s="35">
        <v>335</v>
      </c>
      <c r="J31" s="35"/>
      <c r="K31" s="35"/>
      <c r="L31" s="35">
        <v>346</v>
      </c>
      <c r="M31" s="35"/>
      <c r="N31" s="35"/>
      <c r="O31" s="35">
        <v>285</v>
      </c>
      <c r="P31" s="35"/>
      <c r="Q31" s="35">
        <v>342</v>
      </c>
      <c r="R31" s="338">
        <v>367</v>
      </c>
      <c r="S31" s="35"/>
      <c r="T31" s="35"/>
      <c r="U31" s="35"/>
      <c r="V31" s="35"/>
      <c r="W31" s="35"/>
      <c r="X31" s="35"/>
      <c r="Y31" s="35"/>
      <c r="Z31" s="35"/>
      <c r="AA31" s="35"/>
      <c r="AB31" s="35"/>
      <c r="AC31" s="35"/>
      <c r="AD31" s="35"/>
      <c r="AE31" s="35"/>
      <c r="AF31" s="35"/>
    </row>
    <row r="32" spans="1:55">
      <c r="A32" s="21">
        <v>56</v>
      </c>
      <c r="B32" s="87" t="s">
        <v>262</v>
      </c>
      <c r="C32" s="28">
        <f>SUM(F32:AN32)</f>
        <v>2065</v>
      </c>
      <c r="D32" s="28">
        <f>COUNT(F32:AN32)*3</f>
        <v>18</v>
      </c>
      <c r="E32" s="140">
        <f>C32/D32</f>
        <v>114.72222222222223</v>
      </c>
      <c r="F32" s="109"/>
      <c r="G32" s="35">
        <v>342</v>
      </c>
      <c r="H32" s="35"/>
      <c r="I32" s="35"/>
      <c r="J32" s="35">
        <v>313</v>
      </c>
      <c r="K32" s="35"/>
      <c r="L32" s="35">
        <v>384</v>
      </c>
      <c r="M32" s="35"/>
      <c r="N32" s="35"/>
      <c r="O32" s="35"/>
      <c r="P32" s="35">
        <v>342</v>
      </c>
      <c r="Q32" s="35">
        <v>368</v>
      </c>
      <c r="R32" s="338">
        <v>316</v>
      </c>
      <c r="S32" s="35"/>
      <c r="T32" s="35"/>
      <c r="U32" s="35"/>
      <c r="V32" s="35"/>
      <c r="W32" s="35"/>
      <c r="X32" s="35"/>
      <c r="Y32" s="35"/>
      <c r="Z32" s="35"/>
      <c r="AA32" s="35"/>
      <c r="AB32" s="35"/>
      <c r="AC32" s="35"/>
      <c r="AD32" s="35"/>
      <c r="AE32" s="35"/>
      <c r="AF32" s="35"/>
      <c r="AG32" s="13"/>
      <c r="AH32" s="13"/>
      <c r="AI32" s="13"/>
      <c r="AJ32" s="13"/>
      <c r="AK32" s="13"/>
      <c r="AL32" s="13"/>
      <c r="AM32" s="13"/>
      <c r="AN32" s="13"/>
      <c r="AO32" s="13"/>
      <c r="AP32" s="13"/>
      <c r="AQ32" s="13"/>
      <c r="AR32" s="13"/>
      <c r="AS32" s="13"/>
      <c r="AT32" s="13"/>
      <c r="AU32" s="13"/>
      <c r="AV32" s="13"/>
      <c r="AW32" s="13"/>
      <c r="AX32" s="13"/>
      <c r="AY32" s="13"/>
      <c r="AZ32" s="13"/>
      <c r="BA32" s="13"/>
      <c r="BB32" s="13"/>
      <c r="BC32" s="13"/>
    </row>
    <row r="33" spans="1:40" s="8" customFormat="1">
      <c r="A33" s="21">
        <v>15</v>
      </c>
      <c r="B33" s="87" t="s">
        <v>284</v>
      </c>
      <c r="C33" s="28">
        <f>SUM(F33:AN33)</f>
        <v>3093</v>
      </c>
      <c r="D33" s="28">
        <f>COUNT(F33:AN33)*3</f>
        <v>27</v>
      </c>
      <c r="E33" s="140">
        <f>C33/D33</f>
        <v>114.55555555555556</v>
      </c>
      <c r="F33" s="109"/>
      <c r="G33" s="443"/>
      <c r="H33" s="10"/>
      <c r="I33" s="10">
        <v>329</v>
      </c>
      <c r="J33" s="10">
        <v>349</v>
      </c>
      <c r="K33" s="10">
        <v>333</v>
      </c>
      <c r="L33" s="10"/>
      <c r="M33" s="10">
        <v>351</v>
      </c>
      <c r="N33" s="10">
        <v>348</v>
      </c>
      <c r="O33" s="10"/>
      <c r="P33" s="10"/>
      <c r="Q33" s="10">
        <v>377</v>
      </c>
      <c r="R33" s="10">
        <v>330</v>
      </c>
      <c r="S33" s="10">
        <v>335</v>
      </c>
      <c r="T33" s="339">
        <v>341</v>
      </c>
      <c r="U33" s="10"/>
      <c r="V33" s="10"/>
      <c r="W33" s="10"/>
      <c r="X33" s="10"/>
      <c r="Y33" s="10"/>
      <c r="Z33" s="10"/>
      <c r="AA33" s="10"/>
      <c r="AB33" s="10"/>
      <c r="AC33" s="10"/>
      <c r="AD33" s="10"/>
      <c r="AE33" s="10"/>
      <c r="AF33" s="10"/>
    </row>
    <row r="34" spans="1:40" s="13" customFormat="1">
      <c r="A34" s="21">
        <v>21</v>
      </c>
      <c r="B34" s="442" t="s">
        <v>246</v>
      </c>
      <c r="C34" s="28">
        <f>SUM(F34:AN34)</f>
        <v>2749</v>
      </c>
      <c r="D34" s="28">
        <f>COUNT(F34:AN34)*3</f>
        <v>24</v>
      </c>
      <c r="E34" s="140">
        <f>C34/D34</f>
        <v>114.54166666666667</v>
      </c>
      <c r="F34" s="109"/>
      <c r="G34" s="35">
        <v>309</v>
      </c>
      <c r="H34" s="35"/>
      <c r="I34" s="35"/>
      <c r="J34" s="35">
        <v>315</v>
      </c>
      <c r="K34" s="35"/>
      <c r="L34" s="35"/>
      <c r="M34" s="35">
        <v>368</v>
      </c>
      <c r="N34" s="35">
        <v>398</v>
      </c>
      <c r="O34" s="35"/>
      <c r="P34" s="35">
        <v>351</v>
      </c>
      <c r="Q34" s="35">
        <v>375</v>
      </c>
      <c r="R34" s="338">
        <v>312</v>
      </c>
      <c r="S34" s="35">
        <v>321</v>
      </c>
      <c r="T34" s="35"/>
      <c r="U34" s="35"/>
      <c r="V34" s="35"/>
      <c r="W34" s="35"/>
      <c r="X34" s="35"/>
      <c r="Y34" s="35"/>
      <c r="Z34" s="35"/>
      <c r="AA34" s="35"/>
      <c r="AB34" s="35"/>
      <c r="AC34" s="35"/>
      <c r="AD34" s="35"/>
      <c r="AE34" s="35"/>
      <c r="AF34" s="35"/>
    </row>
    <row r="35" spans="1:40" s="8" customFormat="1">
      <c r="A35" s="21">
        <v>27</v>
      </c>
      <c r="B35" s="87" t="s">
        <v>157</v>
      </c>
      <c r="C35" s="28">
        <f>SUM(F35:AN35)</f>
        <v>2061</v>
      </c>
      <c r="D35" s="28">
        <f>COUNT(F35:AN35)*3</f>
        <v>18</v>
      </c>
      <c r="E35" s="140">
        <f>C35/D35</f>
        <v>114.5</v>
      </c>
      <c r="F35" s="109"/>
      <c r="G35" s="10">
        <v>328</v>
      </c>
      <c r="H35" s="10"/>
      <c r="I35" s="10"/>
      <c r="J35" s="10">
        <v>341</v>
      </c>
      <c r="K35" s="10"/>
      <c r="L35" s="10">
        <v>324</v>
      </c>
      <c r="M35" s="10"/>
      <c r="N35" s="10"/>
      <c r="O35" s="10"/>
      <c r="P35" s="10"/>
      <c r="Q35" s="10">
        <v>341</v>
      </c>
      <c r="R35" s="339">
        <v>360</v>
      </c>
      <c r="S35" s="10"/>
      <c r="T35" s="10">
        <v>367</v>
      </c>
      <c r="U35" s="10"/>
      <c r="V35" s="10"/>
      <c r="W35" s="10"/>
      <c r="X35" s="10"/>
      <c r="Y35" s="10"/>
      <c r="Z35" s="10"/>
      <c r="AA35" s="10"/>
      <c r="AB35" s="10"/>
      <c r="AC35" s="10"/>
      <c r="AD35" s="10"/>
      <c r="AE35" s="10"/>
      <c r="AF35" s="10"/>
    </row>
    <row r="36" spans="1:40" s="13" customFormat="1">
      <c r="A36" s="21">
        <v>32</v>
      </c>
      <c r="B36" s="442" t="s">
        <v>259</v>
      </c>
      <c r="C36" s="28">
        <f>SUM(F36:AN36)</f>
        <v>2744</v>
      </c>
      <c r="D36" s="28">
        <f>COUNT(F36:AN36)*3</f>
        <v>24</v>
      </c>
      <c r="E36" s="140">
        <f>C36/D36</f>
        <v>114.33333333333333</v>
      </c>
      <c r="F36" s="109">
        <v>322</v>
      </c>
      <c r="G36" s="35"/>
      <c r="H36" s="35">
        <v>301</v>
      </c>
      <c r="I36" s="35"/>
      <c r="J36" s="35">
        <v>351</v>
      </c>
      <c r="K36" s="35">
        <v>329</v>
      </c>
      <c r="L36" s="35"/>
      <c r="M36" s="35"/>
      <c r="N36" s="35"/>
      <c r="O36" s="35">
        <v>306</v>
      </c>
      <c r="P36" s="35">
        <v>391</v>
      </c>
      <c r="Q36" s="338">
        <v>403</v>
      </c>
      <c r="R36" s="35">
        <v>341</v>
      </c>
      <c r="S36" s="35"/>
      <c r="T36" s="35"/>
      <c r="U36" s="35"/>
      <c r="V36" s="35"/>
      <c r="W36" s="35"/>
      <c r="X36" s="35"/>
      <c r="Y36" s="35"/>
      <c r="Z36" s="35"/>
      <c r="AA36" s="35"/>
      <c r="AB36" s="35"/>
      <c r="AC36" s="35"/>
      <c r="AD36" s="35"/>
      <c r="AE36" s="35"/>
      <c r="AF36" s="35"/>
    </row>
    <row r="37" spans="1:40" s="8" customFormat="1">
      <c r="A37" s="21">
        <v>59</v>
      </c>
      <c r="B37" s="87" t="s">
        <v>280</v>
      </c>
      <c r="C37" s="28">
        <f>SUM(F37:AN37)</f>
        <v>3083</v>
      </c>
      <c r="D37" s="28">
        <f>COUNT(F37:AN37)*3</f>
        <v>27</v>
      </c>
      <c r="E37" s="140">
        <f>C37/D37</f>
        <v>114.18518518518519</v>
      </c>
      <c r="F37" s="109">
        <v>319</v>
      </c>
      <c r="G37" s="443"/>
      <c r="H37" s="443"/>
      <c r="I37" s="443">
        <v>375</v>
      </c>
      <c r="J37" s="443"/>
      <c r="K37" s="443">
        <v>316</v>
      </c>
      <c r="L37" s="443">
        <v>400</v>
      </c>
      <c r="M37" s="443">
        <v>349</v>
      </c>
      <c r="N37" s="443"/>
      <c r="O37" s="443"/>
      <c r="P37" s="443">
        <v>370</v>
      </c>
      <c r="Q37" s="445">
        <v>330</v>
      </c>
      <c r="R37" s="443">
        <v>283</v>
      </c>
      <c r="S37" s="443">
        <v>341</v>
      </c>
      <c r="T37" s="443"/>
      <c r="U37" s="443"/>
      <c r="V37" s="443"/>
      <c r="W37" s="443"/>
      <c r="X37" s="443"/>
      <c r="Y37" s="443"/>
      <c r="Z37" s="443"/>
      <c r="AA37" s="443"/>
      <c r="AB37" s="443"/>
      <c r="AC37" s="443"/>
      <c r="AD37" s="443"/>
      <c r="AE37" s="443"/>
      <c r="AF37" s="443"/>
      <c r="AG37" s="444"/>
      <c r="AH37" s="444"/>
      <c r="AI37" s="444"/>
      <c r="AJ37" s="444"/>
      <c r="AK37" s="444"/>
      <c r="AL37" s="444"/>
      <c r="AM37" s="444"/>
      <c r="AN37" s="444"/>
    </row>
    <row r="38" spans="1:40" s="13" customFormat="1">
      <c r="A38" s="21">
        <v>37</v>
      </c>
      <c r="B38" s="336" t="s">
        <v>267</v>
      </c>
      <c r="C38" s="28">
        <f>SUM(F38:AN38)</f>
        <v>2394</v>
      </c>
      <c r="D38" s="28">
        <f>COUNT(F38:AN38)*3</f>
        <v>21</v>
      </c>
      <c r="E38" s="140">
        <f>C38/D38</f>
        <v>114</v>
      </c>
      <c r="F38" s="109"/>
      <c r="G38" s="35">
        <v>367</v>
      </c>
      <c r="H38" s="35">
        <v>342</v>
      </c>
      <c r="I38" s="35"/>
      <c r="J38" s="35">
        <v>333</v>
      </c>
      <c r="K38" s="35"/>
      <c r="L38" s="35"/>
      <c r="M38" s="35"/>
      <c r="N38" s="35">
        <v>320</v>
      </c>
      <c r="O38" s="35"/>
      <c r="P38" s="35"/>
      <c r="Q38" s="35">
        <v>345</v>
      </c>
      <c r="R38" s="338">
        <v>366</v>
      </c>
      <c r="S38" s="35"/>
      <c r="T38" s="35">
        <v>321</v>
      </c>
      <c r="U38" s="35"/>
      <c r="V38" s="35"/>
      <c r="W38" s="35"/>
      <c r="X38" s="35"/>
      <c r="Y38" s="35"/>
      <c r="Z38" s="35"/>
      <c r="AA38" s="35"/>
      <c r="AB38" s="35"/>
      <c r="AC38" s="35"/>
      <c r="AD38" s="35"/>
      <c r="AE38" s="35"/>
      <c r="AF38" s="35"/>
    </row>
    <row r="39" spans="1:40" s="8" customFormat="1">
      <c r="A39" s="21">
        <v>16</v>
      </c>
      <c r="B39" s="87" t="s">
        <v>283</v>
      </c>
      <c r="C39" s="28">
        <f>SUM(F39:AN39)</f>
        <v>3075</v>
      </c>
      <c r="D39" s="28">
        <f>COUNT(F39:AN39)*3</f>
        <v>27</v>
      </c>
      <c r="E39" s="140">
        <f>C39/D39</f>
        <v>113.88888888888889</v>
      </c>
      <c r="F39" s="109"/>
      <c r="G39" s="443"/>
      <c r="H39" s="443"/>
      <c r="I39" s="443">
        <v>341</v>
      </c>
      <c r="J39" s="443">
        <v>359</v>
      </c>
      <c r="K39" s="443">
        <v>268</v>
      </c>
      <c r="L39" s="443"/>
      <c r="M39" s="443">
        <v>376</v>
      </c>
      <c r="N39" s="443">
        <v>345</v>
      </c>
      <c r="O39" s="443">
        <v>334</v>
      </c>
      <c r="P39" s="443"/>
      <c r="Q39" s="443">
        <v>402</v>
      </c>
      <c r="R39" s="443">
        <v>338</v>
      </c>
      <c r="S39" s="443">
        <v>312</v>
      </c>
      <c r="T39" s="445"/>
      <c r="U39" s="443"/>
      <c r="V39" s="443"/>
      <c r="W39" s="443"/>
      <c r="X39" s="443"/>
      <c r="Y39" s="443"/>
      <c r="Z39" s="443"/>
      <c r="AA39" s="443"/>
      <c r="AB39" s="443"/>
      <c r="AC39" s="443"/>
      <c r="AD39" s="443"/>
      <c r="AE39" s="443"/>
      <c r="AF39" s="443"/>
      <c r="AG39" s="444"/>
      <c r="AH39" s="444"/>
      <c r="AI39" s="444"/>
      <c r="AJ39" s="444"/>
      <c r="AK39" s="444"/>
      <c r="AL39" s="444"/>
      <c r="AM39" s="444"/>
      <c r="AN39" s="444"/>
    </row>
    <row r="40" spans="1:40" s="13" customFormat="1">
      <c r="A40" s="21">
        <v>66</v>
      </c>
      <c r="B40" s="442" t="s">
        <v>171</v>
      </c>
      <c r="C40" s="28">
        <f>SUM(F40:AN40)</f>
        <v>2731</v>
      </c>
      <c r="D40" s="28">
        <f>COUNT(F40:AN40)*3</f>
        <v>24</v>
      </c>
      <c r="E40" s="140">
        <f>C40/D40</f>
        <v>113.79166666666667</v>
      </c>
      <c r="F40" s="9">
        <v>367</v>
      </c>
      <c r="G40" s="13">
        <v>318</v>
      </c>
      <c r="I40" s="13">
        <v>310</v>
      </c>
      <c r="L40" s="13">
        <v>345</v>
      </c>
      <c r="O40" s="13">
        <v>325</v>
      </c>
      <c r="P40" s="13">
        <v>377</v>
      </c>
      <c r="Q40" s="340">
        <v>330</v>
      </c>
      <c r="S40" s="13">
        <v>359</v>
      </c>
      <c r="W40" s="35"/>
      <c r="X40" s="35"/>
      <c r="Y40" s="35"/>
      <c r="Z40" s="35"/>
      <c r="AA40" s="35"/>
      <c r="AB40" s="35"/>
      <c r="AC40" s="35"/>
      <c r="AD40" s="35"/>
      <c r="AE40" s="35"/>
      <c r="AF40" s="35"/>
      <c r="AG40" s="35"/>
      <c r="AH40" s="35"/>
      <c r="AI40" s="35"/>
      <c r="AJ40" s="35"/>
      <c r="AK40" s="35"/>
      <c r="AL40" s="35"/>
      <c r="AM40" s="35"/>
      <c r="AN40" s="35"/>
    </row>
    <row r="41" spans="1:40" s="8" customFormat="1">
      <c r="A41" s="21">
        <v>22</v>
      </c>
      <c r="B41" s="87" t="s">
        <v>64</v>
      </c>
      <c r="C41" s="28">
        <f>SUM(F41:AN41)</f>
        <v>2724</v>
      </c>
      <c r="D41" s="28">
        <f>COUNT(F41:AN41)*3</f>
        <v>24</v>
      </c>
      <c r="E41" s="140">
        <f>C41/D41</f>
        <v>113.5</v>
      </c>
      <c r="F41" s="109"/>
      <c r="G41" s="443">
        <v>374</v>
      </c>
      <c r="H41" s="443">
        <v>352</v>
      </c>
      <c r="I41" s="443"/>
      <c r="J41" s="443">
        <v>303</v>
      </c>
      <c r="K41" s="443"/>
      <c r="L41" s="443">
        <v>321</v>
      </c>
      <c r="M41" s="443"/>
      <c r="N41" s="443"/>
      <c r="O41" s="443">
        <v>318</v>
      </c>
      <c r="P41" s="443"/>
      <c r="Q41" s="443">
        <v>346</v>
      </c>
      <c r="R41" s="445">
        <v>371</v>
      </c>
      <c r="S41" s="443"/>
      <c r="T41" s="443">
        <v>339</v>
      </c>
      <c r="U41" s="443"/>
      <c r="V41" s="443"/>
      <c r="W41" s="443"/>
      <c r="X41" s="443"/>
      <c r="Y41" s="443"/>
      <c r="Z41" s="443"/>
      <c r="AA41" s="443"/>
      <c r="AB41" s="443"/>
      <c r="AC41" s="443"/>
      <c r="AD41" s="443"/>
      <c r="AE41" s="443"/>
      <c r="AF41" s="443"/>
      <c r="AG41" s="444"/>
      <c r="AH41" s="444"/>
      <c r="AI41" s="444"/>
      <c r="AJ41" s="444"/>
      <c r="AK41" s="444"/>
      <c r="AL41" s="444"/>
      <c r="AM41" s="444"/>
      <c r="AN41" s="444"/>
    </row>
    <row r="42" spans="1:40" s="13" customFormat="1">
      <c r="A42" s="21">
        <v>30</v>
      </c>
      <c r="B42" s="336" t="s">
        <v>256</v>
      </c>
      <c r="C42" s="28">
        <f>SUM(F42:AN42)</f>
        <v>2380</v>
      </c>
      <c r="D42" s="28">
        <f>COUNT(F42:AN42)*3</f>
        <v>21</v>
      </c>
      <c r="E42" s="140">
        <f>C42/D42</f>
        <v>113.33333333333333</v>
      </c>
      <c r="F42" s="109">
        <v>329</v>
      </c>
      <c r="G42" s="35"/>
      <c r="H42" s="35">
        <v>363</v>
      </c>
      <c r="I42" s="35"/>
      <c r="J42" s="35">
        <v>365</v>
      </c>
      <c r="K42" s="35"/>
      <c r="L42" s="35"/>
      <c r="M42" s="35"/>
      <c r="N42" s="35"/>
      <c r="O42" s="35">
        <v>300</v>
      </c>
      <c r="P42" s="35"/>
      <c r="Q42" s="338">
        <v>359</v>
      </c>
      <c r="R42" s="35">
        <v>303</v>
      </c>
      <c r="S42" s="35"/>
      <c r="T42" s="35">
        <v>361</v>
      </c>
      <c r="U42" s="35"/>
      <c r="V42" s="35"/>
      <c r="W42" s="35"/>
      <c r="X42" s="35"/>
      <c r="Y42" s="35"/>
      <c r="Z42" s="35"/>
      <c r="AA42" s="35"/>
      <c r="AB42" s="35"/>
      <c r="AC42" s="35"/>
      <c r="AD42" s="35"/>
      <c r="AE42" s="35"/>
      <c r="AF42" s="35"/>
    </row>
    <row r="43" spans="1:40" s="8" customFormat="1">
      <c r="A43" s="21">
        <v>12</v>
      </c>
      <c r="B43" s="87" t="s">
        <v>74</v>
      </c>
      <c r="C43" s="28">
        <f>SUM(F43:AN43)</f>
        <v>3397</v>
      </c>
      <c r="D43" s="28">
        <f>COUNT(F43:AN43)*3</f>
        <v>30</v>
      </c>
      <c r="E43" s="140">
        <f>C43/D43</f>
        <v>113.23333333333333</v>
      </c>
      <c r="F43" s="109"/>
      <c r="G43" s="443"/>
      <c r="H43" s="443"/>
      <c r="I43" s="443">
        <v>339</v>
      </c>
      <c r="J43" s="443">
        <v>340</v>
      </c>
      <c r="K43" s="443">
        <v>330</v>
      </c>
      <c r="L43" s="443"/>
      <c r="M43" s="443">
        <v>284</v>
      </c>
      <c r="N43" s="443">
        <v>319</v>
      </c>
      <c r="O43" s="443">
        <v>347</v>
      </c>
      <c r="P43" s="443"/>
      <c r="Q43" s="443">
        <v>367</v>
      </c>
      <c r="R43" s="443">
        <v>345</v>
      </c>
      <c r="S43" s="443">
        <v>371</v>
      </c>
      <c r="T43" s="445">
        <v>355</v>
      </c>
      <c r="U43" s="443"/>
      <c r="V43" s="443"/>
      <c r="W43" s="443"/>
      <c r="X43" s="443"/>
      <c r="Y43" s="443"/>
      <c r="Z43" s="443"/>
      <c r="AA43" s="443"/>
      <c r="AB43" s="443"/>
      <c r="AC43" s="443"/>
      <c r="AD43" s="443"/>
      <c r="AE43" s="443"/>
      <c r="AF43" s="443"/>
      <c r="AG43" s="444"/>
      <c r="AH43" s="444"/>
      <c r="AI43" s="444"/>
      <c r="AJ43" s="444"/>
      <c r="AK43" s="444"/>
      <c r="AL43" s="444"/>
      <c r="AM43" s="444"/>
      <c r="AN43" s="444"/>
    </row>
    <row r="44" spans="1:40" s="13" customFormat="1">
      <c r="A44" s="21">
        <v>55</v>
      </c>
      <c r="B44" s="442" t="s">
        <v>265</v>
      </c>
      <c r="C44" s="28">
        <f>SUM(F44:AN44)</f>
        <v>2032</v>
      </c>
      <c r="D44" s="28">
        <f>COUNT(F44:AN44)*3</f>
        <v>18</v>
      </c>
      <c r="E44" s="140">
        <f>C44/D44</f>
        <v>112.88888888888889</v>
      </c>
      <c r="F44" s="109"/>
      <c r="G44" s="35">
        <v>348</v>
      </c>
      <c r="H44" s="35"/>
      <c r="I44" s="35">
        <v>363</v>
      </c>
      <c r="J44" s="35">
        <v>295</v>
      </c>
      <c r="K44" s="35"/>
      <c r="L44" s="35"/>
      <c r="M44" s="35"/>
      <c r="N44" s="35"/>
      <c r="O44" s="35"/>
      <c r="P44" s="35">
        <v>342</v>
      </c>
      <c r="Q44" s="35">
        <v>333</v>
      </c>
      <c r="R44" s="338"/>
      <c r="S44" s="35">
        <v>351</v>
      </c>
      <c r="T44" s="35"/>
      <c r="U44" s="35"/>
      <c r="V44" s="35"/>
      <c r="W44" s="35"/>
      <c r="X44" s="35"/>
      <c r="Y44" s="35"/>
      <c r="Z44" s="35"/>
      <c r="AA44" s="35"/>
      <c r="AB44" s="35"/>
      <c r="AC44" s="35"/>
      <c r="AD44" s="35"/>
      <c r="AE44" s="35"/>
      <c r="AF44" s="35"/>
    </row>
    <row r="45" spans="1:40" s="8" customFormat="1">
      <c r="A45" s="21">
        <v>18</v>
      </c>
      <c r="B45" s="87" t="s">
        <v>244</v>
      </c>
      <c r="C45" s="28">
        <f>SUM(F45:AN45)</f>
        <v>2363</v>
      </c>
      <c r="D45" s="28">
        <f>COUNT(F45:AN45)*3</f>
        <v>21</v>
      </c>
      <c r="E45" s="140">
        <f>C45/D45</f>
        <v>112.52380952380952</v>
      </c>
      <c r="F45" s="109"/>
      <c r="G45" s="443">
        <v>311</v>
      </c>
      <c r="H45" s="443"/>
      <c r="I45" s="443"/>
      <c r="J45" s="443">
        <v>361</v>
      </c>
      <c r="K45" s="443"/>
      <c r="L45" s="443"/>
      <c r="M45" s="443"/>
      <c r="N45" s="443">
        <v>278</v>
      </c>
      <c r="O45" s="443"/>
      <c r="P45" s="443">
        <v>400</v>
      </c>
      <c r="Q45" s="443">
        <v>355</v>
      </c>
      <c r="R45" s="445">
        <v>326</v>
      </c>
      <c r="S45" s="443"/>
      <c r="T45" s="443">
        <v>332</v>
      </c>
      <c r="U45" s="443"/>
      <c r="V45" s="443"/>
      <c r="W45" s="443"/>
      <c r="X45" s="443"/>
      <c r="Y45" s="443"/>
      <c r="Z45" s="443"/>
      <c r="AA45" s="443"/>
      <c r="AB45" s="443"/>
      <c r="AC45" s="443"/>
      <c r="AD45" s="443"/>
      <c r="AE45" s="443"/>
      <c r="AF45" s="443"/>
      <c r="AG45" s="444"/>
      <c r="AH45" s="444"/>
      <c r="AI45" s="444"/>
      <c r="AJ45" s="444"/>
      <c r="AK45" s="444"/>
      <c r="AL45" s="444"/>
      <c r="AM45" s="444"/>
      <c r="AN45" s="444"/>
    </row>
    <row r="46" spans="1:40" s="13" customFormat="1">
      <c r="A46" s="21">
        <v>29</v>
      </c>
      <c r="B46" s="442" t="s">
        <v>257</v>
      </c>
      <c r="C46" s="28">
        <f>SUM(F46:AN46)</f>
        <v>2351</v>
      </c>
      <c r="D46" s="28">
        <f>COUNT(F46:AN46)*3</f>
        <v>21</v>
      </c>
      <c r="E46" s="140">
        <f>C46/D46</f>
        <v>111.95238095238095</v>
      </c>
      <c r="F46" s="109">
        <v>334</v>
      </c>
      <c r="G46" s="35"/>
      <c r="H46" s="35">
        <v>331</v>
      </c>
      <c r="I46" s="35"/>
      <c r="J46" s="35"/>
      <c r="K46" s="35">
        <v>371</v>
      </c>
      <c r="L46" s="35"/>
      <c r="M46" s="35"/>
      <c r="N46" s="35"/>
      <c r="O46" s="35">
        <v>336</v>
      </c>
      <c r="P46" s="35">
        <v>350</v>
      </c>
      <c r="Q46" s="338"/>
      <c r="R46" s="35">
        <v>300</v>
      </c>
      <c r="S46" s="35"/>
      <c r="T46" s="35">
        <v>329</v>
      </c>
      <c r="U46" s="35"/>
      <c r="V46" s="35"/>
      <c r="W46" s="35"/>
      <c r="X46" s="35"/>
      <c r="Y46" s="35"/>
      <c r="Z46" s="35"/>
      <c r="AA46" s="35"/>
      <c r="AB46" s="35"/>
      <c r="AC46" s="35"/>
      <c r="AD46" s="35"/>
      <c r="AE46" s="35"/>
      <c r="AF46" s="35"/>
    </row>
    <row r="47" spans="1:40" s="8" customFormat="1">
      <c r="A47" s="21">
        <v>9</v>
      </c>
      <c r="B47" s="87" t="s">
        <v>324</v>
      </c>
      <c r="C47" s="28">
        <f>SUM(F47:AN47)</f>
        <v>3021</v>
      </c>
      <c r="D47" s="28">
        <f>COUNT(F47:AN47)*3</f>
        <v>27</v>
      </c>
      <c r="E47" s="140">
        <f>C47/D47</f>
        <v>111.88888888888889</v>
      </c>
      <c r="F47" s="109">
        <v>326</v>
      </c>
      <c r="G47" s="443"/>
      <c r="H47" s="10"/>
      <c r="I47" s="10">
        <v>331</v>
      </c>
      <c r="J47" s="10"/>
      <c r="K47" s="10">
        <v>335</v>
      </c>
      <c r="L47" s="10"/>
      <c r="M47" s="10">
        <v>342</v>
      </c>
      <c r="N47" s="10">
        <v>327</v>
      </c>
      <c r="O47" s="10">
        <v>346</v>
      </c>
      <c r="P47" s="10"/>
      <c r="Q47" s="339">
        <v>339</v>
      </c>
      <c r="R47" s="10">
        <v>350</v>
      </c>
      <c r="S47" s="10">
        <v>325</v>
      </c>
      <c r="T47" s="10"/>
      <c r="U47" s="10"/>
      <c r="V47" s="10"/>
      <c r="W47" s="10"/>
      <c r="X47" s="10"/>
      <c r="Y47" s="10"/>
      <c r="Z47" s="10"/>
      <c r="AA47" s="10"/>
      <c r="AB47" s="10"/>
      <c r="AC47" s="10"/>
      <c r="AD47" s="10"/>
      <c r="AE47" s="10"/>
      <c r="AF47" s="10"/>
    </row>
    <row r="48" spans="1:40" s="13" customFormat="1">
      <c r="A48" s="21">
        <v>13</v>
      </c>
      <c r="B48" s="442" t="s">
        <v>281</v>
      </c>
      <c r="C48" s="28">
        <f>SUM(F48:AN48)</f>
        <v>2672</v>
      </c>
      <c r="D48" s="28">
        <f>COUNT(F48:AN48)*3</f>
        <v>24</v>
      </c>
      <c r="E48" s="140">
        <f>C48/D48</f>
        <v>111.33333333333333</v>
      </c>
      <c r="F48" s="109"/>
      <c r="G48" s="35"/>
      <c r="H48" s="35"/>
      <c r="I48" s="35">
        <v>324</v>
      </c>
      <c r="J48" s="35">
        <v>316</v>
      </c>
      <c r="K48" s="35"/>
      <c r="L48" s="35"/>
      <c r="M48" s="35"/>
      <c r="N48" s="35">
        <v>346</v>
      </c>
      <c r="O48" s="35">
        <v>324</v>
      </c>
      <c r="P48" s="35"/>
      <c r="Q48" s="35">
        <v>353</v>
      </c>
      <c r="R48" s="35">
        <v>309</v>
      </c>
      <c r="S48" s="35">
        <v>333</v>
      </c>
      <c r="T48" s="338">
        <v>367</v>
      </c>
      <c r="U48" s="35"/>
      <c r="V48" s="35"/>
      <c r="W48" s="35"/>
      <c r="X48" s="35"/>
      <c r="Y48" s="35"/>
      <c r="Z48" s="35"/>
      <c r="AA48" s="35"/>
      <c r="AB48" s="35"/>
      <c r="AC48" s="35"/>
      <c r="AD48" s="35"/>
      <c r="AE48" s="35"/>
      <c r="AF48" s="35"/>
    </row>
    <row r="49" spans="1:51">
      <c r="A49" s="21">
        <v>42</v>
      </c>
      <c r="B49" s="87" t="s">
        <v>252</v>
      </c>
      <c r="C49" s="28">
        <f>SUM(F49:AN49)</f>
        <v>2001</v>
      </c>
      <c r="D49" s="28">
        <f>COUNT(F49:AN49)*3</f>
        <v>18</v>
      </c>
      <c r="E49" s="140">
        <f>C49/D49</f>
        <v>111.16666666666667</v>
      </c>
      <c r="F49" s="109"/>
      <c r="G49" s="10">
        <v>372</v>
      </c>
      <c r="H49" s="10">
        <v>350</v>
      </c>
      <c r="I49" s="10">
        <v>304</v>
      </c>
      <c r="J49" s="10"/>
      <c r="K49" s="10"/>
      <c r="L49" s="10">
        <v>290</v>
      </c>
      <c r="M49" s="10"/>
      <c r="N49" s="10"/>
      <c r="O49" s="10">
        <v>318</v>
      </c>
      <c r="P49" s="10"/>
      <c r="Q49" s="10"/>
      <c r="R49" s="339">
        <v>367</v>
      </c>
      <c r="S49" s="10"/>
      <c r="T49" s="10"/>
      <c r="U49" s="10"/>
      <c r="V49" s="10"/>
      <c r="AG49" s="8"/>
      <c r="AH49" s="8"/>
      <c r="AI49" s="8"/>
      <c r="AJ49" s="8"/>
      <c r="AK49" s="8"/>
      <c r="AL49" s="8"/>
      <c r="AM49" s="8"/>
      <c r="AN49" s="8"/>
      <c r="AO49" s="8"/>
      <c r="AP49" s="8"/>
      <c r="AQ49" s="8"/>
      <c r="AR49" s="8"/>
      <c r="AS49" s="8"/>
      <c r="AT49" s="8"/>
      <c r="AU49" s="8"/>
      <c r="AV49" s="8"/>
      <c r="AW49" s="8"/>
      <c r="AX49" s="8"/>
      <c r="AY49" s="8"/>
    </row>
    <row r="50" spans="1:51" s="13" customFormat="1">
      <c r="A50" s="21">
        <v>8</v>
      </c>
      <c r="B50" s="442" t="s">
        <v>339</v>
      </c>
      <c r="C50" s="28">
        <f>SUM(F50:AN50)</f>
        <v>1333</v>
      </c>
      <c r="D50" s="28">
        <f>COUNT(F50:AN50)*3</f>
        <v>12</v>
      </c>
      <c r="E50" s="140">
        <f>C50/D50</f>
        <v>111.08333333333333</v>
      </c>
      <c r="F50" s="109"/>
      <c r="G50" s="35"/>
      <c r="H50" s="35"/>
      <c r="I50" s="35">
        <v>376</v>
      </c>
      <c r="J50" s="35"/>
      <c r="K50" s="35"/>
      <c r="L50" s="35"/>
      <c r="M50" s="35"/>
      <c r="N50" s="35"/>
      <c r="O50" s="35">
        <v>357</v>
      </c>
      <c r="P50" s="35"/>
      <c r="Q50" s="338">
        <v>271</v>
      </c>
      <c r="R50" s="35">
        <v>329</v>
      </c>
      <c r="S50" s="35"/>
      <c r="T50" s="35"/>
      <c r="U50" s="35"/>
      <c r="V50" s="35"/>
      <c r="W50" s="35"/>
      <c r="X50" s="35"/>
      <c r="Y50" s="35"/>
      <c r="Z50" s="35"/>
      <c r="AA50" s="35"/>
      <c r="AB50" s="35"/>
      <c r="AC50" s="35"/>
      <c r="AD50" s="35"/>
      <c r="AE50" s="35"/>
      <c r="AF50" s="35"/>
    </row>
    <row r="51" spans="1:51">
      <c r="A51" s="21">
        <v>61</v>
      </c>
      <c r="B51" s="87" t="s">
        <v>276</v>
      </c>
      <c r="C51" s="28">
        <f>SUM(F51:AN51)</f>
        <v>2980</v>
      </c>
      <c r="D51" s="28">
        <f>COUNT(F51:AN51)*3</f>
        <v>27</v>
      </c>
      <c r="E51" s="140">
        <f>C51/D51</f>
        <v>110.37037037037037</v>
      </c>
      <c r="F51" s="109">
        <v>284</v>
      </c>
      <c r="G51" s="443"/>
      <c r="H51" s="443"/>
      <c r="I51" s="443">
        <v>337</v>
      </c>
      <c r="J51" s="443"/>
      <c r="K51" s="443">
        <v>312</v>
      </c>
      <c r="L51" s="443">
        <v>323</v>
      </c>
      <c r="M51" s="443">
        <v>344</v>
      </c>
      <c r="N51" s="443"/>
      <c r="O51" s="443"/>
      <c r="P51" s="443">
        <v>390</v>
      </c>
      <c r="Q51" s="445">
        <v>317</v>
      </c>
      <c r="R51" s="443">
        <v>337</v>
      </c>
      <c r="S51" s="443">
        <v>336</v>
      </c>
      <c r="T51" s="443"/>
      <c r="U51" s="443"/>
      <c r="V51" s="443"/>
      <c r="W51" s="443"/>
      <c r="X51" s="443"/>
      <c r="Y51" s="443"/>
      <c r="Z51" s="443"/>
      <c r="AA51" s="443"/>
      <c r="AB51" s="443"/>
      <c r="AC51" s="443"/>
      <c r="AD51" s="443"/>
      <c r="AE51" s="443"/>
      <c r="AF51" s="443"/>
      <c r="AG51" s="444"/>
      <c r="AH51" s="444"/>
      <c r="AI51" s="444"/>
      <c r="AJ51" s="444"/>
      <c r="AK51" s="444"/>
      <c r="AL51" s="444"/>
      <c r="AM51" s="444"/>
      <c r="AN51" s="444"/>
      <c r="AO51" s="8"/>
      <c r="AP51" s="8"/>
      <c r="AQ51" s="8"/>
      <c r="AR51" s="8"/>
      <c r="AS51" s="8"/>
      <c r="AT51" s="8"/>
      <c r="AU51" s="8"/>
      <c r="AV51" s="8"/>
      <c r="AW51" s="8"/>
      <c r="AX51" s="8"/>
      <c r="AY51" s="8"/>
    </row>
    <row r="52" spans="1:51" s="13" customFormat="1">
      <c r="A52" s="21">
        <v>19</v>
      </c>
      <c r="B52" s="442" t="s">
        <v>245</v>
      </c>
      <c r="C52" s="28">
        <f>SUM(F52:AN52)</f>
        <v>2959</v>
      </c>
      <c r="D52" s="28">
        <f>COUNT(F52:AN52)*3</f>
        <v>27</v>
      </c>
      <c r="E52" s="140">
        <f>C52/D52</f>
        <v>109.5925925925926</v>
      </c>
      <c r="F52" s="109"/>
      <c r="G52" s="35">
        <v>314</v>
      </c>
      <c r="H52" s="35"/>
      <c r="I52" s="35"/>
      <c r="J52" s="35">
        <v>322</v>
      </c>
      <c r="K52" s="35"/>
      <c r="L52" s="35"/>
      <c r="M52" s="35">
        <v>289</v>
      </c>
      <c r="N52" s="35">
        <v>362</v>
      </c>
      <c r="O52" s="35"/>
      <c r="P52" s="35">
        <v>366</v>
      </c>
      <c r="Q52" s="35">
        <v>355</v>
      </c>
      <c r="R52" s="338">
        <v>326</v>
      </c>
      <c r="S52" s="35">
        <v>308</v>
      </c>
      <c r="T52" s="35">
        <v>317</v>
      </c>
      <c r="U52" s="35"/>
      <c r="V52" s="35"/>
      <c r="W52" s="35"/>
      <c r="X52" s="35"/>
      <c r="Y52" s="35"/>
      <c r="Z52" s="35"/>
      <c r="AA52" s="35"/>
      <c r="AB52" s="35"/>
      <c r="AC52" s="35"/>
      <c r="AD52" s="35"/>
      <c r="AE52" s="35"/>
      <c r="AF52" s="35"/>
    </row>
    <row r="53" spans="1:51">
      <c r="A53" s="21">
        <v>20</v>
      </c>
      <c r="B53" s="87" t="s">
        <v>247</v>
      </c>
      <c r="C53" s="28">
        <f>SUM(F53:AN53)</f>
        <v>2959</v>
      </c>
      <c r="D53" s="28">
        <f>COUNT(F53:AN53)*3</f>
        <v>27</v>
      </c>
      <c r="E53" s="140">
        <f>C53/D53</f>
        <v>109.5925925925926</v>
      </c>
      <c r="F53" s="109"/>
      <c r="G53" s="443">
        <v>347</v>
      </c>
      <c r="H53" s="443"/>
      <c r="I53" s="443"/>
      <c r="J53" s="443">
        <v>366</v>
      </c>
      <c r="K53" s="443"/>
      <c r="L53" s="443"/>
      <c r="M53" s="443">
        <v>285</v>
      </c>
      <c r="N53" s="443">
        <v>314</v>
      </c>
      <c r="O53" s="443"/>
      <c r="P53" s="443">
        <v>359</v>
      </c>
      <c r="Q53" s="443">
        <v>319</v>
      </c>
      <c r="R53" s="445">
        <v>335</v>
      </c>
      <c r="S53" s="443">
        <v>297</v>
      </c>
      <c r="T53" s="443">
        <v>337</v>
      </c>
      <c r="U53" s="443"/>
      <c r="V53" s="443"/>
      <c r="W53" s="443"/>
      <c r="X53" s="443"/>
      <c r="Y53" s="443"/>
      <c r="Z53" s="443"/>
      <c r="AA53" s="443"/>
      <c r="AB53" s="443"/>
      <c r="AC53" s="443"/>
      <c r="AD53" s="443"/>
      <c r="AE53" s="443"/>
      <c r="AF53" s="443"/>
      <c r="AG53" s="444"/>
      <c r="AH53" s="444"/>
      <c r="AI53" s="444"/>
      <c r="AJ53" s="444"/>
      <c r="AK53" s="444"/>
      <c r="AL53" s="444"/>
      <c r="AM53" s="444"/>
      <c r="AN53" s="444"/>
      <c r="AO53" s="8"/>
      <c r="AP53" s="8"/>
      <c r="AQ53" s="8"/>
      <c r="AR53" s="8"/>
      <c r="AS53" s="8"/>
      <c r="AT53" s="8"/>
      <c r="AU53" s="8"/>
      <c r="AV53" s="8"/>
      <c r="AW53" s="8"/>
      <c r="AX53" s="8"/>
      <c r="AY53" s="8"/>
    </row>
    <row r="54" spans="1:51" s="13" customFormat="1">
      <c r="A54" s="21">
        <v>2</v>
      </c>
      <c r="B54" s="442" t="s">
        <v>285</v>
      </c>
      <c r="C54" s="28">
        <f>SUM(F54:AN54)</f>
        <v>2957</v>
      </c>
      <c r="D54" s="28">
        <f>COUNT(F54:AN54)*3</f>
        <v>27</v>
      </c>
      <c r="E54" s="140">
        <f>C54/D54</f>
        <v>109.51851851851852</v>
      </c>
      <c r="F54" s="109">
        <v>368</v>
      </c>
      <c r="G54" s="35"/>
      <c r="H54" s="35">
        <v>338</v>
      </c>
      <c r="I54" s="35"/>
      <c r="J54" s="35"/>
      <c r="K54" s="35">
        <v>328</v>
      </c>
      <c r="L54" s="35">
        <v>308</v>
      </c>
      <c r="M54" s="35"/>
      <c r="N54" s="35">
        <v>290</v>
      </c>
      <c r="O54" s="35"/>
      <c r="P54" s="35">
        <v>296</v>
      </c>
      <c r="Q54" s="338">
        <v>350</v>
      </c>
      <c r="R54" s="35">
        <v>336</v>
      </c>
      <c r="S54" s="35"/>
      <c r="T54" s="35">
        <v>343</v>
      </c>
      <c r="U54" s="35"/>
      <c r="V54" s="35"/>
      <c r="W54" s="35"/>
      <c r="X54" s="35"/>
      <c r="Y54" s="35"/>
      <c r="Z54" s="35"/>
      <c r="AA54" s="35"/>
      <c r="AB54" s="35"/>
      <c r="AC54" s="35"/>
      <c r="AD54" s="35"/>
      <c r="AE54" s="35"/>
      <c r="AF54" s="35"/>
    </row>
    <row r="55" spans="1:51">
      <c r="A55" s="21">
        <v>52</v>
      </c>
      <c r="B55" s="87" t="s">
        <v>261</v>
      </c>
      <c r="C55" s="28">
        <f>SUM(F55:AN55)</f>
        <v>1971</v>
      </c>
      <c r="D55" s="28">
        <f>COUNT(F55:AN55)*3</f>
        <v>18</v>
      </c>
      <c r="E55" s="140">
        <f>C55/D55</f>
        <v>109.5</v>
      </c>
      <c r="F55" s="109"/>
      <c r="G55" s="443">
        <v>336</v>
      </c>
      <c r="H55" s="443"/>
      <c r="I55" s="443">
        <v>318</v>
      </c>
      <c r="J55" s="443">
        <v>326</v>
      </c>
      <c r="K55" s="443"/>
      <c r="L55" s="443">
        <v>336</v>
      </c>
      <c r="M55" s="443"/>
      <c r="N55" s="443"/>
      <c r="O55" s="443"/>
      <c r="P55" s="443"/>
      <c r="Q55" s="443"/>
      <c r="R55" s="445">
        <v>306</v>
      </c>
      <c r="S55" s="443">
        <v>349</v>
      </c>
      <c r="T55" s="443"/>
      <c r="U55" s="443"/>
      <c r="V55" s="443"/>
      <c r="W55" s="443"/>
      <c r="X55" s="443"/>
      <c r="Y55" s="443"/>
      <c r="Z55" s="443"/>
      <c r="AA55" s="443"/>
      <c r="AB55" s="443"/>
      <c r="AC55" s="443"/>
      <c r="AD55" s="443"/>
      <c r="AE55" s="443"/>
      <c r="AF55" s="443"/>
      <c r="AG55" s="444"/>
      <c r="AH55" s="444"/>
      <c r="AI55" s="444"/>
      <c r="AJ55" s="444"/>
      <c r="AK55" s="444"/>
      <c r="AL55" s="444"/>
      <c r="AM55" s="444"/>
      <c r="AN55" s="444"/>
      <c r="AO55" s="8"/>
      <c r="AP55" s="8"/>
      <c r="AQ55" s="8"/>
      <c r="AR55" s="8"/>
      <c r="AS55" s="8"/>
      <c r="AT55" s="8"/>
      <c r="AU55" s="8"/>
      <c r="AV55" s="8"/>
      <c r="AW55" s="8"/>
      <c r="AX55" s="8"/>
      <c r="AY55" s="8"/>
    </row>
    <row r="56" spans="1:51" s="13" customFormat="1">
      <c r="A56" s="21">
        <v>25</v>
      </c>
      <c r="B56" s="87" t="s">
        <v>158</v>
      </c>
      <c r="C56" s="28">
        <f>SUM(F56:AN56)</f>
        <v>1968</v>
      </c>
      <c r="D56" s="28">
        <f>COUNT(F56:AN56)*3</f>
        <v>18</v>
      </c>
      <c r="E56" s="140">
        <f>C56/D56</f>
        <v>109.33333333333333</v>
      </c>
      <c r="F56" s="109"/>
      <c r="G56" s="35">
        <v>348</v>
      </c>
      <c r="H56" s="35">
        <v>332</v>
      </c>
      <c r="I56" s="35"/>
      <c r="J56" s="35">
        <v>352</v>
      </c>
      <c r="K56" s="35"/>
      <c r="L56" s="35"/>
      <c r="M56" s="35"/>
      <c r="N56" s="35"/>
      <c r="O56" s="35">
        <v>301</v>
      </c>
      <c r="P56" s="35"/>
      <c r="Q56" s="35">
        <v>327</v>
      </c>
      <c r="R56" s="338">
        <v>308</v>
      </c>
      <c r="S56" s="35"/>
      <c r="T56" s="35"/>
      <c r="U56" s="35"/>
      <c r="V56" s="35"/>
      <c r="W56" s="35"/>
      <c r="X56" s="35"/>
      <c r="Y56" s="35"/>
      <c r="Z56" s="35"/>
      <c r="AA56" s="35"/>
      <c r="AB56" s="35"/>
      <c r="AC56" s="35"/>
      <c r="AD56" s="35"/>
      <c r="AE56" s="35"/>
      <c r="AF56" s="35"/>
    </row>
    <row r="57" spans="1:51">
      <c r="A57" s="21">
        <v>26</v>
      </c>
      <c r="B57" s="442" t="s">
        <v>170</v>
      </c>
      <c r="C57" s="28">
        <f>SUM(F57:AN57)</f>
        <v>1629</v>
      </c>
      <c r="D57" s="28">
        <f>COUNT(F57:AN57)*3</f>
        <v>15</v>
      </c>
      <c r="E57" s="140">
        <f>C57/D57</f>
        <v>108.6</v>
      </c>
      <c r="F57" s="109"/>
      <c r="G57" s="443"/>
      <c r="H57" s="443">
        <v>324</v>
      </c>
      <c r="I57" s="443"/>
      <c r="J57" s="443"/>
      <c r="K57" s="443"/>
      <c r="L57" s="443">
        <v>342</v>
      </c>
      <c r="M57" s="443"/>
      <c r="N57" s="443"/>
      <c r="O57" s="443">
        <v>307</v>
      </c>
      <c r="P57" s="443"/>
      <c r="Q57" s="443"/>
      <c r="R57" s="445">
        <v>345</v>
      </c>
      <c r="S57" s="443"/>
      <c r="T57" s="443">
        <v>311</v>
      </c>
      <c r="U57" s="443"/>
      <c r="V57" s="443"/>
      <c r="W57" s="443"/>
      <c r="X57" s="443"/>
      <c r="Y57" s="443"/>
      <c r="Z57" s="443"/>
      <c r="AA57" s="443"/>
      <c r="AB57" s="443"/>
      <c r="AC57" s="443"/>
      <c r="AD57" s="443"/>
      <c r="AE57" s="443"/>
      <c r="AF57" s="443"/>
      <c r="AG57" s="444"/>
      <c r="AH57" s="444"/>
      <c r="AI57" s="444"/>
      <c r="AJ57" s="444"/>
      <c r="AK57" s="444"/>
      <c r="AL57" s="444"/>
      <c r="AM57" s="444"/>
      <c r="AN57" s="444"/>
      <c r="AO57" s="8"/>
      <c r="AP57" s="8"/>
      <c r="AQ57" s="8"/>
      <c r="AR57" s="8"/>
      <c r="AS57" s="8"/>
      <c r="AT57" s="8"/>
      <c r="AU57" s="8"/>
      <c r="AV57" s="8"/>
      <c r="AW57" s="8"/>
      <c r="AX57" s="8"/>
      <c r="AY57" s="8"/>
    </row>
    <row r="58" spans="1:51" s="13" customFormat="1">
      <c r="A58" s="21">
        <v>57</v>
      </c>
      <c r="B58" s="87" t="s">
        <v>327</v>
      </c>
      <c r="C58" s="28">
        <f>SUM(F58:AN58)</f>
        <v>2924</v>
      </c>
      <c r="D58" s="28">
        <f>COUNT(F58:AN58)*3</f>
        <v>27</v>
      </c>
      <c r="E58" s="140">
        <f>C58/D58</f>
        <v>108.29629629629629</v>
      </c>
      <c r="F58" s="109">
        <v>329</v>
      </c>
      <c r="G58" s="35"/>
      <c r="H58" s="35"/>
      <c r="I58" s="35">
        <v>308</v>
      </c>
      <c r="J58" s="35"/>
      <c r="K58" s="35">
        <v>305</v>
      </c>
      <c r="L58" s="35">
        <v>329</v>
      </c>
      <c r="M58" s="35">
        <v>326</v>
      </c>
      <c r="N58" s="35"/>
      <c r="O58" s="35"/>
      <c r="P58" s="35">
        <v>380</v>
      </c>
      <c r="Q58" s="338">
        <v>306</v>
      </c>
      <c r="R58" s="35">
        <v>302</v>
      </c>
      <c r="S58" s="35">
        <v>339</v>
      </c>
      <c r="T58" s="35"/>
      <c r="U58" s="35"/>
      <c r="V58" s="35"/>
      <c r="W58" s="35"/>
      <c r="X58" s="35"/>
      <c r="Y58" s="35"/>
      <c r="Z58" s="35"/>
      <c r="AA58" s="35"/>
      <c r="AB58" s="35"/>
      <c r="AC58" s="35"/>
      <c r="AD58" s="35"/>
      <c r="AE58" s="35"/>
      <c r="AF58" s="35"/>
    </row>
    <row r="59" spans="1:51">
      <c r="A59" s="21">
        <v>4</v>
      </c>
      <c r="B59" s="442" t="s">
        <v>288</v>
      </c>
      <c r="C59" s="28">
        <f>SUM(F59:AN59)</f>
        <v>2273</v>
      </c>
      <c r="D59" s="28">
        <f>COUNT(F59:AN59)*3</f>
        <v>21</v>
      </c>
      <c r="E59" s="140">
        <f>C59/D59</f>
        <v>108.23809523809524</v>
      </c>
      <c r="F59" s="109">
        <v>319</v>
      </c>
      <c r="G59" s="443"/>
      <c r="H59" s="443">
        <v>309</v>
      </c>
      <c r="I59" s="443"/>
      <c r="J59" s="443"/>
      <c r="K59" s="443">
        <v>285</v>
      </c>
      <c r="L59" s="443"/>
      <c r="M59" s="443"/>
      <c r="N59" s="443">
        <v>362</v>
      </c>
      <c r="O59" s="443"/>
      <c r="P59" s="443">
        <v>311</v>
      </c>
      <c r="Q59" s="445"/>
      <c r="R59" s="443">
        <v>371</v>
      </c>
      <c r="S59" s="443"/>
      <c r="T59" s="443">
        <v>316</v>
      </c>
      <c r="U59" s="443"/>
      <c r="V59" s="443"/>
      <c r="W59" s="443"/>
      <c r="X59" s="443"/>
      <c r="Y59" s="443"/>
      <c r="Z59" s="443"/>
      <c r="AA59" s="443"/>
      <c r="AB59" s="443"/>
      <c r="AC59" s="443"/>
      <c r="AD59" s="443"/>
      <c r="AE59" s="443"/>
      <c r="AF59" s="443"/>
      <c r="AG59" s="444"/>
      <c r="AH59" s="444"/>
      <c r="AI59" s="444"/>
      <c r="AJ59" s="444"/>
      <c r="AK59" s="444"/>
      <c r="AL59" s="444"/>
      <c r="AM59" s="444"/>
      <c r="AN59" s="444"/>
      <c r="AO59" s="8"/>
      <c r="AP59" s="8"/>
      <c r="AQ59" s="8"/>
      <c r="AR59" s="8"/>
      <c r="AS59" s="8"/>
      <c r="AT59" s="8"/>
      <c r="AU59" s="8"/>
      <c r="AV59" s="8"/>
      <c r="AW59" s="8"/>
      <c r="AX59" s="8"/>
      <c r="AY59" s="8"/>
    </row>
    <row r="60" spans="1:51" s="13" customFormat="1">
      <c r="A60" s="21">
        <v>11</v>
      </c>
      <c r="B60" s="87" t="s">
        <v>249</v>
      </c>
      <c r="C60" s="28">
        <f>SUM(F60:AN60)</f>
        <v>2596</v>
      </c>
      <c r="D60" s="28">
        <f>COUNT(F60:AN60)*3</f>
        <v>24</v>
      </c>
      <c r="E60" s="140">
        <f>C60/D60</f>
        <v>108.16666666666667</v>
      </c>
      <c r="F60" s="109">
        <v>327</v>
      </c>
      <c r="G60" s="35"/>
      <c r="H60" s="35"/>
      <c r="I60" s="35"/>
      <c r="J60" s="35"/>
      <c r="K60" s="35">
        <v>291</v>
      </c>
      <c r="L60" s="35"/>
      <c r="M60" s="35">
        <v>328</v>
      </c>
      <c r="N60" s="35">
        <v>330</v>
      </c>
      <c r="O60" s="35">
        <v>362</v>
      </c>
      <c r="P60" s="35"/>
      <c r="Q60" s="338">
        <v>340</v>
      </c>
      <c r="R60" s="35">
        <v>328</v>
      </c>
      <c r="S60" s="35">
        <v>290</v>
      </c>
      <c r="T60" s="35"/>
      <c r="U60" s="35"/>
      <c r="V60" s="35"/>
      <c r="W60" s="35"/>
      <c r="X60" s="35"/>
      <c r="Y60" s="35"/>
      <c r="Z60" s="35"/>
      <c r="AA60" s="35"/>
      <c r="AB60" s="35"/>
      <c r="AC60" s="35"/>
      <c r="AD60" s="35"/>
      <c r="AE60" s="35"/>
      <c r="AF60" s="35"/>
    </row>
    <row r="61" spans="1:51" s="13" customFormat="1">
      <c r="A61" s="21">
        <v>58</v>
      </c>
      <c r="B61" s="87" t="s">
        <v>278</v>
      </c>
      <c r="C61" s="28">
        <f>SUM(F61:AN61)</f>
        <v>648</v>
      </c>
      <c r="D61" s="28">
        <f>COUNT(F61:AN61)*3</f>
        <v>6</v>
      </c>
      <c r="E61" s="140">
        <f>C61/D61</f>
        <v>108</v>
      </c>
      <c r="F61" s="13">
        <v>369</v>
      </c>
      <c r="G61" s="444"/>
      <c r="I61" s="13">
        <v>279</v>
      </c>
      <c r="Q61" s="340"/>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row>
    <row r="62" spans="1:51">
      <c r="A62" s="21">
        <v>40</v>
      </c>
      <c r="B62" s="442" t="s">
        <v>67</v>
      </c>
      <c r="C62" s="28">
        <f>SUM(F62:AN62)</f>
        <v>1291</v>
      </c>
      <c r="D62" s="28">
        <f>COUNT(F62:AN62)*3</f>
        <v>12</v>
      </c>
      <c r="E62" s="140">
        <f>C62/D62</f>
        <v>107.58333333333333</v>
      </c>
      <c r="F62" s="443"/>
      <c r="G62" s="35">
        <v>336</v>
      </c>
      <c r="H62" s="443">
        <v>293</v>
      </c>
      <c r="I62" s="443"/>
      <c r="J62" s="443"/>
      <c r="K62" s="443"/>
      <c r="L62" s="443">
        <v>348</v>
      </c>
      <c r="M62" s="443"/>
      <c r="N62" s="443"/>
      <c r="O62" s="443"/>
      <c r="P62" s="443"/>
      <c r="Q62" s="443">
        <v>314</v>
      </c>
      <c r="R62" s="445"/>
      <c r="S62" s="443"/>
      <c r="T62" s="443"/>
      <c r="U62" s="443"/>
      <c r="V62" s="443"/>
      <c r="W62" s="443"/>
      <c r="X62" s="443"/>
      <c r="Y62" s="443"/>
      <c r="Z62" s="443"/>
      <c r="AA62" s="443"/>
      <c r="AB62" s="443"/>
      <c r="AC62" s="443"/>
      <c r="AD62" s="443"/>
      <c r="AE62" s="443"/>
      <c r="AF62" s="443"/>
      <c r="AG62" s="444"/>
      <c r="AH62" s="444"/>
      <c r="AI62" s="444"/>
      <c r="AJ62" s="444"/>
      <c r="AK62" s="444"/>
      <c r="AL62" s="444"/>
      <c r="AM62" s="444"/>
      <c r="AN62" s="444"/>
    </row>
    <row r="63" spans="1:51" s="13" customFormat="1">
      <c r="A63" s="21">
        <v>28</v>
      </c>
      <c r="B63" s="87" t="s">
        <v>220</v>
      </c>
      <c r="C63" s="28">
        <f>SUM(F63:AN63)</f>
        <v>1922</v>
      </c>
      <c r="D63" s="28">
        <f>COUNT(F63:AN63)*3</f>
        <v>18</v>
      </c>
      <c r="E63" s="140">
        <f>C63/D63</f>
        <v>106.77777777777777</v>
      </c>
      <c r="F63" s="35">
        <v>316</v>
      </c>
      <c r="G63" s="35"/>
      <c r="H63" s="35"/>
      <c r="I63" s="35"/>
      <c r="J63" s="35">
        <v>371</v>
      </c>
      <c r="K63" s="35">
        <v>327</v>
      </c>
      <c r="L63" s="35"/>
      <c r="M63" s="35"/>
      <c r="N63" s="35"/>
      <c r="O63" s="35"/>
      <c r="P63" s="35">
        <v>286</v>
      </c>
      <c r="Q63" s="338">
        <v>322</v>
      </c>
      <c r="R63" s="35"/>
      <c r="S63" s="35"/>
      <c r="T63" s="35">
        <v>300</v>
      </c>
      <c r="U63" s="35"/>
      <c r="V63" s="35"/>
      <c r="W63" s="35"/>
      <c r="X63" s="35"/>
      <c r="Y63" s="35"/>
      <c r="Z63" s="35"/>
      <c r="AA63" s="35"/>
      <c r="AB63" s="35"/>
      <c r="AC63" s="35"/>
      <c r="AD63" s="35"/>
      <c r="AE63" s="35"/>
      <c r="AF63" s="35"/>
      <c r="AO63" s="35"/>
      <c r="AP63" s="35"/>
      <c r="AQ63" s="35"/>
      <c r="AR63" s="35"/>
      <c r="AS63" s="35"/>
      <c r="AT63" s="35"/>
      <c r="AU63" s="35"/>
      <c r="AV63" s="35"/>
      <c r="AW63" s="35"/>
      <c r="AX63" s="35"/>
      <c r="AY63" s="35"/>
    </row>
    <row r="64" spans="1:51">
      <c r="A64" s="21">
        <v>10</v>
      </c>
      <c r="B64" s="87" t="s">
        <v>250</v>
      </c>
      <c r="C64" s="28">
        <f>SUM(F64:AN64)</f>
        <v>1886</v>
      </c>
      <c r="D64" s="28">
        <f>COUNT(F64:AN64)*3</f>
        <v>18</v>
      </c>
      <c r="E64" s="140">
        <f>C64/D64</f>
        <v>104.77777777777777</v>
      </c>
      <c r="F64" s="35">
        <v>345</v>
      </c>
      <c r="G64" s="443"/>
      <c r="H64" s="35"/>
      <c r="I64" s="35">
        <v>278</v>
      </c>
      <c r="J64" s="35"/>
      <c r="K64" s="35">
        <v>317</v>
      </c>
      <c r="L64" s="35"/>
      <c r="M64" s="35">
        <v>289</v>
      </c>
      <c r="N64" s="35">
        <v>299</v>
      </c>
      <c r="O64" s="35"/>
      <c r="P64" s="35"/>
      <c r="Q64" s="338"/>
      <c r="R64" s="35"/>
      <c r="S64" s="35">
        <v>358</v>
      </c>
      <c r="T64" s="443"/>
      <c r="U64" s="443"/>
      <c r="V64" s="443"/>
      <c r="W64" s="443"/>
      <c r="X64" s="443"/>
      <c r="Y64" s="443"/>
      <c r="Z64" s="443"/>
      <c r="AA64" s="443"/>
      <c r="AB64" s="443"/>
      <c r="AC64" s="443"/>
      <c r="AD64" s="443"/>
      <c r="AE64" s="443"/>
      <c r="AF64" s="443"/>
      <c r="AG64" s="444"/>
      <c r="AH64" s="444"/>
      <c r="AI64" s="444"/>
      <c r="AJ64" s="444"/>
      <c r="AK64" s="444"/>
      <c r="AL64" s="444"/>
      <c r="AM64" s="444"/>
      <c r="AN64" s="444"/>
    </row>
    <row r="65" spans="1:51" s="13" customFormat="1">
      <c r="A65" s="21">
        <v>62</v>
      </c>
      <c r="B65" s="87" t="s">
        <v>277</v>
      </c>
      <c r="C65" s="28">
        <f>SUM(F65:AN65)</f>
        <v>2194</v>
      </c>
      <c r="D65" s="28">
        <f>COUNT(F65:AN65)*3</f>
        <v>21</v>
      </c>
      <c r="E65" s="140">
        <f>C65/D65</f>
        <v>104.47619047619048</v>
      </c>
      <c r="F65" s="35"/>
      <c r="G65" s="35"/>
      <c r="H65" s="35"/>
      <c r="I65" s="35"/>
      <c r="J65" s="35"/>
      <c r="K65" s="35">
        <v>361</v>
      </c>
      <c r="L65" s="35">
        <v>308</v>
      </c>
      <c r="M65" s="35">
        <v>293</v>
      </c>
      <c r="N65" s="35"/>
      <c r="O65" s="35"/>
      <c r="P65" s="35">
        <v>320</v>
      </c>
      <c r="Q65" s="338">
        <v>350</v>
      </c>
      <c r="R65" s="35">
        <v>295</v>
      </c>
      <c r="S65" s="35">
        <v>267</v>
      </c>
      <c r="T65" s="35"/>
      <c r="U65" s="35"/>
      <c r="V65" s="35"/>
      <c r="W65" s="35"/>
      <c r="X65" s="35"/>
      <c r="Y65" s="35"/>
      <c r="Z65" s="35"/>
      <c r="AA65" s="35"/>
      <c r="AB65" s="35"/>
      <c r="AC65" s="35"/>
      <c r="AD65" s="35"/>
      <c r="AE65" s="35"/>
      <c r="AF65" s="35"/>
      <c r="AO65" s="35"/>
      <c r="AP65" s="35"/>
      <c r="AQ65" s="35"/>
      <c r="AR65" s="35"/>
      <c r="AS65" s="35"/>
      <c r="AT65" s="35"/>
      <c r="AU65" s="35"/>
      <c r="AV65" s="35"/>
      <c r="AW65" s="35"/>
      <c r="AX65" s="35"/>
      <c r="AY65" s="35"/>
    </row>
    <row r="66" spans="1:51">
      <c r="A66" s="21">
        <v>51</v>
      </c>
      <c r="B66" s="442" t="s">
        <v>154</v>
      </c>
      <c r="C66" s="28">
        <f>SUM(F66:AN66)</f>
        <v>2181</v>
      </c>
      <c r="D66" s="28">
        <f>COUNT(F66:AN66)*3</f>
        <v>21</v>
      </c>
      <c r="E66" s="140">
        <f>C66/D66</f>
        <v>103.85714285714286</v>
      </c>
      <c r="F66" s="443"/>
      <c r="G66" s="443">
        <v>320</v>
      </c>
      <c r="H66" s="443"/>
      <c r="I66" s="443">
        <v>305</v>
      </c>
      <c r="J66" s="443"/>
      <c r="K66" s="443"/>
      <c r="L66" s="443">
        <v>311</v>
      </c>
      <c r="M66" s="443"/>
      <c r="N66" s="443"/>
      <c r="O66" s="443"/>
      <c r="P66" s="443">
        <v>335</v>
      </c>
      <c r="Q66" s="443">
        <v>295</v>
      </c>
      <c r="R66" s="445">
        <v>299</v>
      </c>
      <c r="S66" s="443">
        <v>316</v>
      </c>
      <c r="T66" s="443"/>
      <c r="U66" s="443"/>
      <c r="V66" s="443"/>
      <c r="W66" s="443"/>
      <c r="X66" s="443"/>
      <c r="Y66" s="443"/>
      <c r="Z66" s="443"/>
      <c r="AA66" s="443"/>
      <c r="AB66" s="443"/>
      <c r="AC66" s="443"/>
      <c r="AD66" s="443"/>
      <c r="AE66" s="443"/>
      <c r="AF66" s="443"/>
      <c r="AG66" s="444"/>
      <c r="AH66" s="444"/>
      <c r="AI66" s="444"/>
      <c r="AJ66" s="444"/>
      <c r="AK66" s="444"/>
      <c r="AL66" s="444"/>
      <c r="AM66" s="444"/>
      <c r="AN66" s="444"/>
    </row>
    <row r="67" spans="1:51" s="13" customFormat="1">
      <c r="A67" s="21">
        <v>45</v>
      </c>
      <c r="B67" s="87" t="s">
        <v>70</v>
      </c>
      <c r="C67" s="28">
        <f>SUM(F67:AN67)</f>
        <v>1229</v>
      </c>
      <c r="D67" s="28">
        <f>COUNT(F67:AN67)*3</f>
        <v>12</v>
      </c>
      <c r="E67" s="140">
        <f>C67/D67</f>
        <v>102.41666666666667</v>
      </c>
      <c r="F67" s="35">
        <v>294</v>
      </c>
      <c r="G67" s="35"/>
      <c r="H67" s="35"/>
      <c r="I67" s="35"/>
      <c r="J67" s="35"/>
      <c r="K67" s="35"/>
      <c r="L67" s="35"/>
      <c r="M67" s="35"/>
      <c r="N67" s="35"/>
      <c r="O67" s="35"/>
      <c r="P67" s="35"/>
      <c r="Q67" s="338">
        <v>319</v>
      </c>
      <c r="R67" s="35">
        <v>308</v>
      </c>
      <c r="S67" s="35"/>
      <c r="T67" s="35">
        <v>308</v>
      </c>
      <c r="U67" s="35"/>
      <c r="V67" s="35"/>
      <c r="W67" s="35"/>
      <c r="X67" s="35"/>
      <c r="Y67" s="35"/>
      <c r="Z67" s="35"/>
      <c r="AA67" s="35"/>
      <c r="AB67" s="35"/>
      <c r="AC67" s="35"/>
      <c r="AD67" s="35"/>
      <c r="AE67" s="35"/>
      <c r="AF67" s="35"/>
      <c r="AO67" s="35"/>
      <c r="AP67" s="35"/>
      <c r="AQ67" s="35"/>
      <c r="AR67" s="35"/>
      <c r="AS67" s="35"/>
      <c r="AT67" s="35"/>
      <c r="AU67" s="35"/>
      <c r="AV67" s="35"/>
      <c r="AW67" s="35"/>
      <c r="AX67" s="35"/>
      <c r="AY67" s="35"/>
    </row>
    <row r="68" spans="1:51">
      <c r="A68" s="21">
        <v>1</v>
      </c>
      <c r="B68" s="87" t="s">
        <v>77</v>
      </c>
      <c r="C68" s="28">
        <f>SUM(F68:AN68)</f>
        <v>1539</v>
      </c>
      <c r="D68" s="28">
        <f>COUNT(F68:AN68)*3</f>
        <v>18</v>
      </c>
      <c r="E68" s="140">
        <f>C68/D68</f>
        <v>85.5</v>
      </c>
      <c r="F68" s="443">
        <v>252</v>
      </c>
      <c r="G68" s="443"/>
      <c r="H68" s="443"/>
      <c r="I68" s="443"/>
      <c r="J68" s="443"/>
      <c r="K68" s="443">
        <v>272</v>
      </c>
      <c r="L68" s="443">
        <v>247</v>
      </c>
      <c r="M68" s="443"/>
      <c r="N68" s="443">
        <v>223</v>
      </c>
      <c r="O68" s="443"/>
      <c r="P68" s="443">
        <v>285</v>
      </c>
      <c r="Q68" s="445">
        <v>260</v>
      </c>
      <c r="R68" s="443"/>
      <c r="S68" s="443"/>
      <c r="T68" s="443"/>
      <c r="U68" s="443"/>
      <c r="V68" s="443"/>
      <c r="W68" s="443"/>
      <c r="X68" s="443"/>
      <c r="Y68" s="443"/>
      <c r="Z68" s="443"/>
      <c r="AA68" s="443"/>
      <c r="AB68" s="443"/>
      <c r="AC68" s="443"/>
      <c r="AD68" s="443"/>
      <c r="AE68" s="443"/>
      <c r="AF68" s="443"/>
      <c r="AG68" s="444"/>
      <c r="AH68" s="444"/>
      <c r="AI68" s="444"/>
      <c r="AJ68" s="444"/>
      <c r="AK68" s="444"/>
      <c r="AL68" s="444"/>
      <c r="AM68" s="444"/>
      <c r="AN68" s="444"/>
    </row>
    <row r="69" spans="1:51" s="13" customFormat="1">
      <c r="A69" s="21"/>
      <c r="B69" s="87"/>
      <c r="C69" s="28"/>
      <c r="D69" s="28"/>
      <c r="E69" s="140"/>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row>
    <row r="70" spans="1:51">
      <c r="A70" s="21"/>
      <c r="B70" s="11"/>
      <c r="E70" s="36"/>
      <c r="J70" s="8"/>
    </row>
    <row r="71" spans="1:51" s="13" customFormat="1">
      <c r="A71" s="21"/>
      <c r="B71" s="12"/>
      <c r="C71" s="28"/>
      <c r="D71" s="28"/>
      <c r="E71" s="36"/>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row>
    <row r="72" spans="1:51">
      <c r="A72" s="21"/>
      <c r="B72" s="11"/>
      <c r="E72" s="36"/>
      <c r="J72" s="8"/>
    </row>
    <row r="73" spans="1:51" s="13" customFormat="1">
      <c r="A73" s="21"/>
      <c r="B73" s="12"/>
      <c r="C73" s="28"/>
      <c r="D73" s="28"/>
      <c r="E73" s="36"/>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row>
    <row r="74" spans="1:51">
      <c r="A74" s="21"/>
      <c r="B74" s="11"/>
      <c r="E74" s="36"/>
      <c r="J74" s="8"/>
    </row>
    <row r="75" spans="1:51" s="13" customFormat="1">
      <c r="A75" s="21"/>
      <c r="B75" s="12"/>
      <c r="C75" s="28"/>
      <c r="D75" s="28"/>
      <c r="E75" s="36"/>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row>
    <row r="76" spans="1:51">
      <c r="A76" s="21"/>
      <c r="B76" s="11"/>
      <c r="E76" s="36"/>
      <c r="J76" s="8"/>
    </row>
    <row r="77" spans="1:51" s="13" customFormat="1">
      <c r="A77" s="21"/>
      <c r="B77" s="12"/>
      <c r="C77" s="28"/>
      <c r="D77" s="28"/>
      <c r="E77" s="36"/>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row>
    <row r="78" spans="1:51">
      <c r="A78" s="21"/>
      <c r="B78" s="11"/>
      <c r="E78" s="36"/>
      <c r="J78" s="8"/>
    </row>
    <row r="79" spans="1:51" s="13" customFormat="1">
      <c r="A79" s="21"/>
      <c r="B79" s="12"/>
      <c r="C79" s="28"/>
      <c r="D79" s="28"/>
      <c r="E79" s="36"/>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row>
    <row r="80" spans="1:51">
      <c r="A80" s="21"/>
      <c r="B80" s="11"/>
      <c r="E80" s="36"/>
      <c r="J80" s="8"/>
    </row>
    <row r="81" spans="1:51" s="13" customFormat="1">
      <c r="A81" s="21"/>
      <c r="B81" s="12"/>
      <c r="C81" s="28"/>
      <c r="D81" s="28"/>
      <c r="E81" s="36"/>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row>
    <row r="82" spans="1:51">
      <c r="A82" s="21"/>
      <c r="B82" s="11"/>
      <c r="E82" s="36"/>
      <c r="J82" s="8"/>
    </row>
    <row r="83" spans="1:51" s="13" customFormat="1">
      <c r="A83" s="21"/>
      <c r="B83" s="12"/>
      <c r="C83" s="28"/>
      <c r="D83" s="28"/>
      <c r="E83" s="36"/>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row>
  </sheetData>
  <autoFilter ref="A1:AN1" xr:uid="{00000000-0009-0000-0000-000002000000}">
    <sortState xmlns:xlrd2="http://schemas.microsoft.com/office/spreadsheetml/2017/richdata2" ref="A2:AN68">
      <sortCondition descending="1" ref="E1"/>
    </sortState>
  </autoFilter>
  <sortState xmlns:xlrd2="http://schemas.microsoft.com/office/spreadsheetml/2017/richdata2" ref="A2:AM671">
    <sortCondition descending="1" ref="E2:E671"/>
  </sortState>
  <pageMargins left="0.7" right="0.7" top="0.75" bottom="0.75" header="0.3" footer="0.3"/>
  <pageSetup scale="39" orientation="portrait" horizontalDpi="4294967293" verticalDpi="4294967293" r:id="rId1"/>
  <headerFooter>
    <oddFooter>&amp;C_x000D_&amp;1#&amp;"Calibri"&amp;10&amp;K000000 DSV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N119"/>
  <sheetViews>
    <sheetView workbookViewId="0">
      <pane xSplit="6" ySplit="1" topLeftCell="AH2" activePane="bottomRight" state="frozen"/>
      <selection pane="topRight" activeCell="G1" sqref="G1"/>
      <selection pane="bottomLeft" activeCell="A2" sqref="A2"/>
      <selection pane="bottomRight" activeCell="AW14" sqref="AW14:AY14"/>
    </sheetView>
  </sheetViews>
  <sheetFormatPr defaultColWidth="9.140625" defaultRowHeight="15.75"/>
  <cols>
    <col min="1" max="1" width="12.28515625" customWidth="1"/>
    <col min="4" max="4" width="7" customWidth="1"/>
    <col min="6" max="6" width="17.7109375" style="52" customWidth="1"/>
    <col min="7" max="7" width="4.85546875" style="48" customWidth="1"/>
    <col min="8" max="8" width="4.85546875" style="7" customWidth="1"/>
    <col min="9" max="9" width="4.85546875" style="49" customWidth="1"/>
    <col min="10" max="10" width="4.85546875" style="48" customWidth="1"/>
    <col min="11" max="11" width="4.85546875" style="7" customWidth="1"/>
    <col min="12" max="12" width="4.85546875" style="49" customWidth="1"/>
    <col min="13" max="102" width="4.85546875" customWidth="1"/>
    <col min="103" max="103" width="4.85546875" style="66" customWidth="1"/>
    <col min="104" max="104" width="4.85546875" customWidth="1"/>
    <col min="105" max="105" width="4.85546875" style="67" customWidth="1"/>
    <col min="106" max="106" width="4.85546875" style="66" customWidth="1"/>
    <col min="107" max="107" width="4.85546875" customWidth="1"/>
    <col min="108" max="108" width="4.85546875" style="67" customWidth="1"/>
    <col min="109" max="109" width="4.85546875" style="66" customWidth="1"/>
    <col min="110" max="110" width="4.85546875" customWidth="1"/>
    <col min="111" max="111" width="4.85546875" style="67" customWidth="1"/>
  </cols>
  <sheetData>
    <row r="1" spans="1:170" s="326" customFormat="1" thickBot="1">
      <c r="A1" s="323" t="s">
        <v>43</v>
      </c>
      <c r="B1" s="324" t="s">
        <v>134</v>
      </c>
      <c r="C1" s="325" t="s">
        <v>41</v>
      </c>
      <c r="D1" s="323" t="s">
        <v>135</v>
      </c>
      <c r="E1" s="323" t="s">
        <v>55</v>
      </c>
      <c r="F1" s="46" t="s">
        <v>100</v>
      </c>
      <c r="G1" s="397" t="s">
        <v>101</v>
      </c>
      <c r="H1" s="398"/>
      <c r="I1" s="399"/>
      <c r="J1" s="397" t="s">
        <v>102</v>
      </c>
      <c r="K1" s="398"/>
      <c r="L1" s="399"/>
      <c r="M1" s="397" t="s">
        <v>103</v>
      </c>
      <c r="N1" s="398"/>
      <c r="O1" s="399"/>
      <c r="P1" s="397" t="s">
        <v>104</v>
      </c>
      <c r="Q1" s="398"/>
      <c r="R1" s="399"/>
      <c r="S1" s="397" t="s">
        <v>105</v>
      </c>
      <c r="T1" s="398"/>
      <c r="U1" s="399"/>
      <c r="V1" s="397" t="s">
        <v>106</v>
      </c>
      <c r="W1" s="398"/>
      <c r="X1" s="399"/>
      <c r="Y1" s="397" t="s">
        <v>107</v>
      </c>
      <c r="Z1" s="398"/>
      <c r="AA1" s="399"/>
      <c r="AB1" s="397" t="s">
        <v>108</v>
      </c>
      <c r="AC1" s="398"/>
      <c r="AD1" s="399"/>
      <c r="AE1" s="397" t="s">
        <v>109</v>
      </c>
      <c r="AF1" s="398"/>
      <c r="AG1" s="399"/>
      <c r="AH1" s="397" t="s">
        <v>110</v>
      </c>
      <c r="AI1" s="398"/>
      <c r="AJ1" s="399"/>
      <c r="AK1" s="397" t="s">
        <v>111</v>
      </c>
      <c r="AL1" s="398"/>
      <c r="AM1" s="399"/>
      <c r="AN1" s="397" t="s">
        <v>112</v>
      </c>
      <c r="AO1" s="398"/>
      <c r="AP1" s="399"/>
      <c r="AQ1" s="397" t="s">
        <v>113</v>
      </c>
      <c r="AR1" s="398"/>
      <c r="AS1" s="399"/>
      <c r="AT1" s="397" t="s">
        <v>114</v>
      </c>
      <c r="AU1" s="398"/>
      <c r="AV1" s="399"/>
      <c r="AW1" s="397" t="s">
        <v>115</v>
      </c>
      <c r="AX1" s="398"/>
      <c r="AY1" s="399"/>
      <c r="AZ1" s="397" t="s">
        <v>116</v>
      </c>
      <c r="BA1" s="398"/>
      <c r="BB1" s="399"/>
      <c r="BC1" s="397" t="s">
        <v>117</v>
      </c>
      <c r="BD1" s="398"/>
      <c r="BE1" s="399"/>
      <c r="BF1" s="397" t="s">
        <v>118</v>
      </c>
      <c r="BG1" s="398"/>
      <c r="BH1" s="399"/>
      <c r="BI1" s="397" t="s">
        <v>119</v>
      </c>
      <c r="BJ1" s="398"/>
      <c r="BK1" s="399"/>
      <c r="BL1" s="397" t="s">
        <v>120</v>
      </c>
      <c r="BM1" s="398"/>
      <c r="BN1" s="399"/>
      <c r="BO1" s="397" t="s">
        <v>121</v>
      </c>
      <c r="BP1" s="398"/>
      <c r="BQ1" s="399"/>
      <c r="BR1" s="397" t="s">
        <v>122</v>
      </c>
      <c r="BS1" s="398"/>
      <c r="BT1" s="399"/>
      <c r="BU1" s="397" t="s">
        <v>123</v>
      </c>
      <c r="BV1" s="398"/>
      <c r="BW1" s="399"/>
      <c r="BX1" s="397" t="s">
        <v>124</v>
      </c>
      <c r="BY1" s="398"/>
      <c r="BZ1" s="399"/>
      <c r="CA1" s="397" t="s">
        <v>125</v>
      </c>
      <c r="CB1" s="398"/>
      <c r="CC1" s="399"/>
      <c r="CD1" s="397" t="s">
        <v>126</v>
      </c>
      <c r="CE1" s="398"/>
      <c r="CF1" s="399"/>
      <c r="CG1" s="397" t="s">
        <v>127</v>
      </c>
      <c r="CH1" s="398"/>
      <c r="CI1" s="399"/>
      <c r="CJ1" s="397" t="s">
        <v>128</v>
      </c>
      <c r="CK1" s="398"/>
      <c r="CL1" s="399"/>
      <c r="CM1" s="397" t="s">
        <v>129</v>
      </c>
      <c r="CN1" s="398"/>
      <c r="CO1" s="399"/>
      <c r="CP1" s="397" t="s">
        <v>130</v>
      </c>
      <c r="CQ1" s="398"/>
      <c r="CR1" s="399"/>
      <c r="CS1" s="397" t="s">
        <v>131</v>
      </c>
      <c r="CT1" s="398"/>
      <c r="CU1" s="399"/>
      <c r="CV1" s="397" t="s">
        <v>132</v>
      </c>
      <c r="CW1" s="398"/>
      <c r="CX1" s="399"/>
      <c r="CY1" s="397" t="s">
        <v>133</v>
      </c>
      <c r="CZ1" s="398"/>
      <c r="DA1" s="399"/>
      <c r="DB1" s="397" t="s">
        <v>137</v>
      </c>
      <c r="DC1" s="398"/>
      <c r="DD1" s="399"/>
      <c r="DE1" s="397" t="s">
        <v>138</v>
      </c>
      <c r="DF1" s="398"/>
      <c r="DG1" s="399"/>
    </row>
    <row r="2" spans="1:170">
      <c r="A2" s="99">
        <f>SUM(G2:DG2)</f>
        <v>25338</v>
      </c>
      <c r="B2" s="58">
        <f>MAX(G2:DG2)</f>
        <v>647</v>
      </c>
      <c r="C2" s="26">
        <f t="shared" ref="C2:C13" si="0">MAX(G15:DG15)</f>
        <v>1815</v>
      </c>
      <c r="D2" s="58">
        <f>COUNT(G2:DG2)</f>
        <v>45</v>
      </c>
      <c r="E2" s="47">
        <f>A2/D2</f>
        <v>563.06666666666672</v>
      </c>
      <c r="F2" s="321" t="s">
        <v>96</v>
      </c>
      <c r="G2" s="53">
        <v>622</v>
      </c>
      <c r="H2" s="54">
        <v>574</v>
      </c>
      <c r="I2" s="55">
        <v>563</v>
      </c>
      <c r="J2" s="53">
        <v>568</v>
      </c>
      <c r="K2" s="54">
        <v>534</v>
      </c>
      <c r="L2" s="55">
        <v>543</v>
      </c>
      <c r="M2" s="53">
        <v>577</v>
      </c>
      <c r="N2" s="54">
        <v>565</v>
      </c>
      <c r="O2" s="55">
        <v>583</v>
      </c>
      <c r="P2" s="53">
        <v>619</v>
      </c>
      <c r="Q2" s="54">
        <v>538</v>
      </c>
      <c r="R2" s="55">
        <v>569</v>
      </c>
      <c r="S2" s="53">
        <v>488</v>
      </c>
      <c r="T2" s="54">
        <v>543</v>
      </c>
      <c r="U2" s="55">
        <v>576</v>
      </c>
      <c r="V2" s="53">
        <v>571</v>
      </c>
      <c r="W2" s="54">
        <v>572</v>
      </c>
      <c r="X2" s="55">
        <v>524</v>
      </c>
      <c r="Y2" s="53">
        <v>647</v>
      </c>
      <c r="Z2" s="54">
        <v>560</v>
      </c>
      <c r="AA2" s="55">
        <v>608</v>
      </c>
      <c r="AB2" s="53">
        <v>592</v>
      </c>
      <c r="AC2" s="54">
        <v>568</v>
      </c>
      <c r="AD2" s="55">
        <v>512</v>
      </c>
      <c r="AE2" s="53">
        <v>584</v>
      </c>
      <c r="AF2" s="54">
        <v>538</v>
      </c>
      <c r="AG2" s="55">
        <v>584</v>
      </c>
      <c r="AH2" s="53">
        <v>530</v>
      </c>
      <c r="AI2" s="54">
        <v>500</v>
      </c>
      <c r="AJ2" s="55">
        <v>537</v>
      </c>
      <c r="AK2" s="53">
        <v>545</v>
      </c>
      <c r="AL2" s="54">
        <v>639</v>
      </c>
      <c r="AM2" s="55">
        <v>553</v>
      </c>
      <c r="AN2" s="53">
        <v>527</v>
      </c>
      <c r="AO2" s="54">
        <v>583</v>
      </c>
      <c r="AP2" s="55">
        <v>561</v>
      </c>
      <c r="AQ2" s="53">
        <v>539</v>
      </c>
      <c r="AR2" s="54">
        <v>540</v>
      </c>
      <c r="AS2" s="55">
        <v>506</v>
      </c>
      <c r="AT2" s="53">
        <v>557</v>
      </c>
      <c r="AU2" s="54">
        <v>599</v>
      </c>
      <c r="AV2" s="55">
        <v>582</v>
      </c>
      <c r="AW2" s="53">
        <v>589</v>
      </c>
      <c r="AX2" s="54">
        <v>563</v>
      </c>
      <c r="AY2" s="55">
        <v>566</v>
      </c>
      <c r="AZ2" s="53"/>
      <c r="BA2" s="54"/>
      <c r="BB2" s="55"/>
      <c r="BC2" s="53"/>
      <c r="BD2" s="54"/>
      <c r="BE2" s="55"/>
      <c r="BF2" s="53"/>
      <c r="BG2" s="54"/>
      <c r="BH2" s="55"/>
      <c r="BI2" s="53"/>
      <c r="BJ2" s="54"/>
      <c r="BK2" s="55"/>
      <c r="BL2" s="53"/>
      <c r="BM2" s="54"/>
      <c r="BN2" s="55"/>
      <c r="BO2" s="53"/>
      <c r="BP2" s="54"/>
      <c r="BQ2" s="55"/>
      <c r="BR2" s="53"/>
      <c r="BS2" s="54"/>
      <c r="BT2" s="55"/>
      <c r="BU2" s="53"/>
      <c r="BV2" s="54"/>
      <c r="BW2" s="55"/>
      <c r="BX2" s="53"/>
      <c r="BY2" s="54"/>
      <c r="BZ2" s="55"/>
      <c r="CA2" s="59"/>
      <c r="CB2" s="60"/>
      <c r="CC2" s="61"/>
      <c r="CD2" s="53"/>
      <c r="CE2" s="54"/>
      <c r="CF2" s="55"/>
      <c r="CG2" s="53"/>
      <c r="CH2" s="54"/>
      <c r="CI2" s="55"/>
      <c r="CJ2" s="53"/>
      <c r="CK2" s="54"/>
      <c r="CL2" s="55"/>
      <c r="CM2" s="53"/>
      <c r="CN2" s="54"/>
      <c r="CO2" s="55"/>
      <c r="CP2" s="53"/>
      <c r="CQ2" s="54"/>
      <c r="CR2" s="55"/>
      <c r="CS2" s="53"/>
      <c r="CT2" s="54"/>
      <c r="CU2" s="55"/>
      <c r="CV2" s="53"/>
      <c r="CW2" s="54"/>
      <c r="CX2" s="54"/>
      <c r="CY2" s="53"/>
      <c r="CZ2" s="54"/>
      <c r="DA2" s="55"/>
      <c r="DB2" s="53"/>
      <c r="DC2" s="54"/>
      <c r="DD2" s="55"/>
      <c r="DE2" s="53"/>
      <c r="DF2" s="54"/>
      <c r="DG2" s="55"/>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row>
    <row r="3" spans="1:170">
      <c r="A3" s="100">
        <f t="shared" ref="A3:A13" si="1">SUM(G3:DG3)</f>
        <v>24841</v>
      </c>
      <c r="B3" s="62">
        <f t="shared" ref="B3:B13" si="2">MAX(G3:DG3)</f>
        <v>660</v>
      </c>
      <c r="C3" s="27">
        <f t="shared" si="0"/>
        <v>1868</v>
      </c>
      <c r="D3" s="62">
        <f t="shared" ref="D3:D13" si="3">COUNT(G3:DG3)</f>
        <v>45</v>
      </c>
      <c r="E3" s="50">
        <f t="shared" ref="E3:E13" si="4">A3/D3</f>
        <v>552.02222222222224</v>
      </c>
      <c r="F3" s="321" t="s">
        <v>169</v>
      </c>
      <c r="G3" s="56">
        <v>535</v>
      </c>
      <c r="H3" s="8">
        <v>518</v>
      </c>
      <c r="I3" s="57">
        <v>544</v>
      </c>
      <c r="J3" s="56">
        <v>531</v>
      </c>
      <c r="K3" s="8">
        <v>489</v>
      </c>
      <c r="L3" s="57">
        <v>523</v>
      </c>
      <c r="M3" s="56">
        <v>596</v>
      </c>
      <c r="N3" s="8">
        <v>551</v>
      </c>
      <c r="O3" s="57">
        <v>488</v>
      </c>
      <c r="P3" s="56">
        <v>556</v>
      </c>
      <c r="Q3" s="8">
        <v>559</v>
      </c>
      <c r="R3" s="57">
        <v>556</v>
      </c>
      <c r="S3" s="56">
        <v>577</v>
      </c>
      <c r="T3" s="8">
        <v>583</v>
      </c>
      <c r="U3" s="57">
        <v>520</v>
      </c>
      <c r="V3" s="56">
        <v>562</v>
      </c>
      <c r="W3" s="8">
        <v>560</v>
      </c>
      <c r="X3" s="57">
        <v>531</v>
      </c>
      <c r="Y3" s="56">
        <v>591</v>
      </c>
      <c r="Z3" s="8">
        <v>544</v>
      </c>
      <c r="AA3" s="57">
        <v>571</v>
      </c>
      <c r="AB3" s="56">
        <v>534</v>
      </c>
      <c r="AC3" s="8">
        <v>543</v>
      </c>
      <c r="AD3" s="57">
        <v>604</v>
      </c>
      <c r="AE3" s="56">
        <v>520</v>
      </c>
      <c r="AF3" s="8">
        <v>547</v>
      </c>
      <c r="AG3" s="57">
        <v>548</v>
      </c>
      <c r="AH3" s="56">
        <v>550</v>
      </c>
      <c r="AI3" s="8">
        <v>538</v>
      </c>
      <c r="AJ3" s="57">
        <v>570</v>
      </c>
      <c r="AK3" s="56">
        <v>614</v>
      </c>
      <c r="AL3" s="8">
        <v>594</v>
      </c>
      <c r="AM3" s="57">
        <v>660</v>
      </c>
      <c r="AN3" s="56">
        <v>535</v>
      </c>
      <c r="AO3" s="8">
        <v>508</v>
      </c>
      <c r="AP3" s="57">
        <v>531</v>
      </c>
      <c r="AQ3" s="56">
        <v>530</v>
      </c>
      <c r="AR3" s="8">
        <v>555</v>
      </c>
      <c r="AS3" s="57">
        <v>497</v>
      </c>
      <c r="AT3" s="56">
        <v>548</v>
      </c>
      <c r="AU3" s="8">
        <v>531</v>
      </c>
      <c r="AV3" s="57">
        <v>602</v>
      </c>
      <c r="AW3" s="56">
        <v>572</v>
      </c>
      <c r="AX3" s="8">
        <v>553</v>
      </c>
      <c r="AY3" s="57">
        <v>572</v>
      </c>
      <c r="AZ3" s="56"/>
      <c r="BA3" s="8"/>
      <c r="BB3" s="57"/>
      <c r="BC3" s="56"/>
      <c r="BD3" s="8"/>
      <c r="BE3" s="57"/>
      <c r="BF3" s="56"/>
      <c r="BG3" s="8"/>
      <c r="BH3" s="57"/>
      <c r="BI3" s="56"/>
      <c r="BJ3" s="8"/>
      <c r="BK3" s="57"/>
      <c r="BL3" s="56"/>
      <c r="BM3" s="8"/>
      <c r="BN3" s="57"/>
      <c r="BO3" s="56"/>
      <c r="BP3" s="8"/>
      <c r="BQ3" s="57"/>
      <c r="BR3" s="56"/>
      <c r="BS3" s="8"/>
      <c r="BT3" s="57"/>
      <c r="BU3" s="56"/>
      <c r="BV3" s="8"/>
      <c r="BW3" s="57"/>
      <c r="BX3" s="56"/>
      <c r="BY3" s="8"/>
      <c r="BZ3" s="57"/>
      <c r="CA3" s="63"/>
      <c r="CB3" s="10"/>
      <c r="CC3" s="64"/>
      <c r="CD3" s="56"/>
      <c r="CE3" s="8"/>
      <c r="CF3" s="57"/>
      <c r="CG3" s="56"/>
      <c r="CH3" s="8"/>
      <c r="CI3" s="57"/>
      <c r="CJ3" s="56"/>
      <c r="CK3" s="8"/>
      <c r="CL3" s="57"/>
      <c r="CM3" s="56"/>
      <c r="CN3" s="8"/>
      <c r="CO3" s="57"/>
      <c r="CP3" s="56"/>
      <c r="CQ3" s="8"/>
      <c r="CR3" s="57"/>
      <c r="CS3" s="56"/>
      <c r="CT3" s="8"/>
      <c r="CU3" s="57"/>
      <c r="CV3" s="56"/>
      <c r="CW3" s="8"/>
      <c r="CX3" s="8"/>
      <c r="CY3" s="56"/>
      <c r="CZ3" s="8"/>
      <c r="DA3" s="57"/>
      <c r="DB3" s="56"/>
      <c r="DC3" s="8"/>
      <c r="DD3" s="57"/>
      <c r="DE3" s="56"/>
      <c r="DF3" s="8"/>
      <c r="DG3" s="5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row>
    <row r="4" spans="1:170">
      <c r="A4" s="100">
        <f t="shared" si="1"/>
        <v>25985</v>
      </c>
      <c r="B4" s="62">
        <f t="shared" si="2"/>
        <v>630</v>
      </c>
      <c r="C4" s="27">
        <f t="shared" si="0"/>
        <v>1819</v>
      </c>
      <c r="D4" s="62">
        <f t="shared" si="3"/>
        <v>45</v>
      </c>
      <c r="E4" s="50">
        <f t="shared" si="4"/>
        <v>577.44444444444446</v>
      </c>
      <c r="F4" s="321" t="s">
        <v>95</v>
      </c>
      <c r="G4" s="56">
        <v>557</v>
      </c>
      <c r="H4" s="8">
        <v>545</v>
      </c>
      <c r="I4" s="57">
        <v>567</v>
      </c>
      <c r="J4" s="56">
        <v>596</v>
      </c>
      <c r="K4" s="8">
        <v>570</v>
      </c>
      <c r="L4" s="57">
        <v>544</v>
      </c>
      <c r="M4" s="56">
        <v>566</v>
      </c>
      <c r="N4" s="8">
        <v>622</v>
      </c>
      <c r="O4" s="57">
        <v>601</v>
      </c>
      <c r="P4" s="56">
        <v>630</v>
      </c>
      <c r="Q4" s="8">
        <v>566</v>
      </c>
      <c r="R4" s="57">
        <v>623</v>
      </c>
      <c r="S4" s="56">
        <v>550</v>
      </c>
      <c r="T4" s="8">
        <v>557</v>
      </c>
      <c r="U4" s="57">
        <v>530</v>
      </c>
      <c r="V4" s="56">
        <v>623</v>
      </c>
      <c r="W4" s="8">
        <v>592</v>
      </c>
      <c r="X4" s="57">
        <v>599</v>
      </c>
      <c r="Y4" s="56">
        <v>587</v>
      </c>
      <c r="Z4" s="8">
        <v>555</v>
      </c>
      <c r="AA4" s="57">
        <v>622</v>
      </c>
      <c r="AB4" s="56">
        <v>564</v>
      </c>
      <c r="AC4" s="8">
        <v>627</v>
      </c>
      <c r="AD4" s="57">
        <v>540</v>
      </c>
      <c r="AE4" s="56">
        <v>568</v>
      </c>
      <c r="AF4" s="8">
        <v>613</v>
      </c>
      <c r="AG4" s="57">
        <v>594</v>
      </c>
      <c r="AH4" s="56">
        <v>551</v>
      </c>
      <c r="AI4" s="8">
        <v>561</v>
      </c>
      <c r="AJ4" s="57">
        <v>543</v>
      </c>
      <c r="AK4" s="56">
        <v>588</v>
      </c>
      <c r="AL4" s="8">
        <v>599</v>
      </c>
      <c r="AM4" s="57">
        <v>580</v>
      </c>
      <c r="AN4" s="56">
        <v>569</v>
      </c>
      <c r="AO4" s="8">
        <v>566</v>
      </c>
      <c r="AP4" s="57">
        <v>537</v>
      </c>
      <c r="AQ4" s="56">
        <v>548</v>
      </c>
      <c r="AR4" s="8">
        <v>601</v>
      </c>
      <c r="AS4" s="57">
        <v>623</v>
      </c>
      <c r="AT4" s="56">
        <v>587</v>
      </c>
      <c r="AU4" s="8">
        <v>569</v>
      </c>
      <c r="AV4" s="57">
        <v>542</v>
      </c>
      <c r="AW4" s="56">
        <v>539</v>
      </c>
      <c r="AX4" s="8">
        <v>556</v>
      </c>
      <c r="AY4" s="57">
        <v>618</v>
      </c>
      <c r="AZ4" s="56"/>
      <c r="BA4" s="8"/>
      <c r="BB4" s="57"/>
      <c r="BC4" s="56"/>
      <c r="BD4" s="8"/>
      <c r="BE4" s="57"/>
      <c r="BF4" s="56"/>
      <c r="BG4" s="8"/>
      <c r="BH4" s="57"/>
      <c r="BI4" s="56"/>
      <c r="BJ4" s="8"/>
      <c r="BK4" s="57"/>
      <c r="BL4" s="56"/>
      <c r="BM4" s="8"/>
      <c r="BN4" s="57"/>
      <c r="BO4" s="56"/>
      <c r="BP4" s="8"/>
      <c r="BQ4" s="57"/>
      <c r="BR4" s="56"/>
      <c r="BS4" s="8"/>
      <c r="BT4" s="57"/>
      <c r="BU4" s="56"/>
      <c r="BV4" s="8"/>
      <c r="BW4" s="57"/>
      <c r="BX4" s="56"/>
      <c r="BY4" s="8"/>
      <c r="BZ4" s="57"/>
      <c r="CA4" s="63"/>
      <c r="CB4" s="10"/>
      <c r="CC4" s="64"/>
      <c r="CD4" s="56"/>
      <c r="CE4" s="8"/>
      <c r="CF4" s="57"/>
      <c r="CG4" s="56"/>
      <c r="CH4" s="8"/>
      <c r="CI4" s="57"/>
      <c r="CJ4" s="56"/>
      <c r="CK4" s="8"/>
      <c r="CL4" s="57"/>
      <c r="CM4" s="56"/>
      <c r="CN4" s="8"/>
      <c r="CO4" s="57"/>
      <c r="CP4" s="56"/>
      <c r="CQ4" s="8"/>
      <c r="CR4" s="57"/>
      <c r="CS4" s="56"/>
      <c r="CT4" s="8"/>
      <c r="CU4" s="57"/>
      <c r="CV4" s="56"/>
      <c r="CW4" s="8"/>
      <c r="CX4" s="8"/>
      <c r="CY4" s="56"/>
      <c r="CZ4" s="8"/>
      <c r="DA4" s="57"/>
      <c r="DB4" s="56"/>
      <c r="DC4" s="8"/>
      <c r="DD4" s="57"/>
      <c r="DE4" s="56"/>
      <c r="DF4" s="8"/>
      <c r="DG4" s="5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row>
    <row r="5" spans="1:170">
      <c r="A5" s="100">
        <f t="shared" si="1"/>
        <v>26776</v>
      </c>
      <c r="B5" s="62">
        <f t="shared" si="2"/>
        <v>698</v>
      </c>
      <c r="C5" s="27">
        <f t="shared" si="0"/>
        <v>1880</v>
      </c>
      <c r="D5" s="62">
        <f t="shared" si="3"/>
        <v>45</v>
      </c>
      <c r="E5" s="50">
        <f t="shared" si="4"/>
        <v>595.02222222222224</v>
      </c>
      <c r="F5" s="321" t="s">
        <v>175</v>
      </c>
      <c r="G5" s="56">
        <v>572</v>
      </c>
      <c r="H5" s="8">
        <v>592</v>
      </c>
      <c r="I5" s="57">
        <v>653</v>
      </c>
      <c r="J5" s="56">
        <v>569</v>
      </c>
      <c r="K5" s="8">
        <v>558</v>
      </c>
      <c r="L5" s="57">
        <v>590</v>
      </c>
      <c r="M5" s="56">
        <v>606</v>
      </c>
      <c r="N5" s="8">
        <v>539</v>
      </c>
      <c r="O5" s="57">
        <v>597</v>
      </c>
      <c r="P5" s="56">
        <v>538</v>
      </c>
      <c r="Q5" s="8">
        <v>590</v>
      </c>
      <c r="R5" s="57">
        <v>612</v>
      </c>
      <c r="S5" s="56">
        <v>545</v>
      </c>
      <c r="T5" s="8">
        <v>609</v>
      </c>
      <c r="U5" s="57">
        <v>698</v>
      </c>
      <c r="V5" s="56">
        <v>652</v>
      </c>
      <c r="W5" s="8">
        <v>635</v>
      </c>
      <c r="X5" s="57">
        <v>577</v>
      </c>
      <c r="Y5" s="56">
        <v>630</v>
      </c>
      <c r="Z5" s="8">
        <v>585</v>
      </c>
      <c r="AA5" s="57">
        <v>656</v>
      </c>
      <c r="AB5" s="56">
        <v>601</v>
      </c>
      <c r="AC5" s="8">
        <v>512</v>
      </c>
      <c r="AD5" s="57">
        <v>593</v>
      </c>
      <c r="AE5" s="56">
        <v>585</v>
      </c>
      <c r="AF5" s="8">
        <v>590</v>
      </c>
      <c r="AG5" s="57">
        <v>616</v>
      </c>
      <c r="AH5" s="56">
        <v>564</v>
      </c>
      <c r="AI5" s="8">
        <v>565</v>
      </c>
      <c r="AJ5" s="57">
        <v>520</v>
      </c>
      <c r="AK5" s="56">
        <v>613</v>
      </c>
      <c r="AL5" s="8">
        <v>555</v>
      </c>
      <c r="AM5" s="57">
        <v>595</v>
      </c>
      <c r="AN5" s="56">
        <v>604</v>
      </c>
      <c r="AO5" s="8">
        <v>639</v>
      </c>
      <c r="AP5" s="57">
        <v>587</v>
      </c>
      <c r="AQ5" s="56">
        <v>586</v>
      </c>
      <c r="AR5" s="8">
        <v>584</v>
      </c>
      <c r="AS5" s="57">
        <v>528</v>
      </c>
      <c r="AT5" s="56">
        <v>639</v>
      </c>
      <c r="AU5" s="8">
        <v>618</v>
      </c>
      <c r="AV5" s="57">
        <v>623</v>
      </c>
      <c r="AW5" s="56">
        <v>635</v>
      </c>
      <c r="AX5" s="8">
        <v>623</v>
      </c>
      <c r="AY5" s="57">
        <v>598</v>
      </c>
      <c r="AZ5" s="56"/>
      <c r="BA5" s="8"/>
      <c r="BB5" s="57"/>
      <c r="BC5" s="56"/>
      <c r="BD5" s="8"/>
      <c r="BE5" s="57"/>
      <c r="BF5" s="56"/>
      <c r="BG5" s="8"/>
      <c r="BH5" s="57"/>
      <c r="BI5" s="63"/>
      <c r="BJ5" s="10"/>
      <c r="BK5" s="64"/>
      <c r="BL5" s="56"/>
      <c r="BM5" s="8"/>
      <c r="BN5" s="57"/>
      <c r="BO5" s="56"/>
      <c r="BP5" s="8"/>
      <c r="BQ5" s="57"/>
      <c r="BR5" s="56"/>
      <c r="BS5" s="8"/>
      <c r="BT5" s="57"/>
      <c r="BU5" s="56"/>
      <c r="BV5" s="8"/>
      <c r="BW5" s="57"/>
      <c r="BX5" s="56"/>
      <c r="BY5" s="8"/>
      <c r="BZ5" s="57"/>
      <c r="CA5" s="56"/>
      <c r="CB5" s="8"/>
      <c r="CC5" s="57"/>
      <c r="CD5" s="56"/>
      <c r="CE5" s="8"/>
      <c r="CF5" s="57"/>
      <c r="CG5" s="56"/>
      <c r="CH5" s="8"/>
      <c r="CI5" s="57"/>
      <c r="CJ5" s="56"/>
      <c r="CK5" s="8"/>
      <c r="CL5" s="57"/>
      <c r="CM5" s="56"/>
      <c r="CN5" s="8"/>
      <c r="CO5" s="57"/>
      <c r="CP5" s="56"/>
      <c r="CQ5" s="8"/>
      <c r="CR5" s="57"/>
      <c r="CS5" s="56"/>
      <c r="CT5" s="8"/>
      <c r="CU5" s="57"/>
      <c r="CV5" s="56"/>
      <c r="CW5" s="8"/>
      <c r="CX5" s="8"/>
      <c r="CY5" s="56"/>
      <c r="CZ5" s="8"/>
      <c r="DA5" s="57"/>
      <c r="DB5" s="56"/>
      <c r="DC5" s="8"/>
      <c r="DD5" s="57"/>
      <c r="DE5" s="56"/>
      <c r="DF5" s="8"/>
      <c r="DG5" s="5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row>
    <row r="6" spans="1:170">
      <c r="A6" s="100">
        <f t="shared" si="1"/>
        <v>25880</v>
      </c>
      <c r="B6" s="62">
        <f t="shared" si="2"/>
        <v>644</v>
      </c>
      <c r="C6" s="27">
        <f t="shared" si="0"/>
        <v>1840</v>
      </c>
      <c r="D6" s="62">
        <f t="shared" si="3"/>
        <v>45</v>
      </c>
      <c r="E6" s="50">
        <f t="shared" si="4"/>
        <v>575.11111111111109</v>
      </c>
      <c r="F6" s="321" t="s">
        <v>176</v>
      </c>
      <c r="G6" s="56">
        <v>570</v>
      </c>
      <c r="H6" s="8">
        <v>571</v>
      </c>
      <c r="I6" s="57">
        <v>579</v>
      </c>
      <c r="J6" s="56">
        <v>612</v>
      </c>
      <c r="K6" s="8">
        <v>584</v>
      </c>
      <c r="L6" s="57">
        <v>644</v>
      </c>
      <c r="M6" s="56">
        <v>591</v>
      </c>
      <c r="N6" s="8">
        <v>575</v>
      </c>
      <c r="O6" s="57">
        <v>538</v>
      </c>
      <c r="P6" s="56">
        <v>601</v>
      </c>
      <c r="Q6" s="8">
        <v>570</v>
      </c>
      <c r="R6" s="57">
        <v>579</v>
      </c>
      <c r="S6" s="56">
        <v>584</v>
      </c>
      <c r="T6" s="8">
        <v>549</v>
      </c>
      <c r="U6" s="57">
        <v>575</v>
      </c>
      <c r="V6" s="56">
        <v>540</v>
      </c>
      <c r="W6" s="8">
        <v>598</v>
      </c>
      <c r="X6" s="57">
        <v>599</v>
      </c>
      <c r="Y6" s="56">
        <v>544</v>
      </c>
      <c r="Z6" s="8">
        <v>565</v>
      </c>
      <c r="AA6" s="57">
        <v>552</v>
      </c>
      <c r="AB6" s="56">
        <v>585</v>
      </c>
      <c r="AC6" s="8">
        <v>583</v>
      </c>
      <c r="AD6" s="57">
        <v>551</v>
      </c>
      <c r="AE6" s="56">
        <v>553</v>
      </c>
      <c r="AF6" s="8">
        <v>637</v>
      </c>
      <c r="AG6" s="57">
        <v>590</v>
      </c>
      <c r="AH6" s="56">
        <v>581</v>
      </c>
      <c r="AI6" s="8">
        <v>559</v>
      </c>
      <c r="AJ6" s="57">
        <v>559</v>
      </c>
      <c r="AK6" s="56">
        <v>611</v>
      </c>
      <c r="AL6" s="8">
        <v>554</v>
      </c>
      <c r="AM6" s="57">
        <v>613</v>
      </c>
      <c r="AN6" s="56">
        <v>564</v>
      </c>
      <c r="AO6" s="8">
        <v>541</v>
      </c>
      <c r="AP6" s="57">
        <v>539</v>
      </c>
      <c r="AQ6" s="56">
        <v>638</v>
      </c>
      <c r="AR6" s="8">
        <v>545</v>
      </c>
      <c r="AS6" s="57">
        <v>571</v>
      </c>
      <c r="AT6" s="56">
        <v>538</v>
      </c>
      <c r="AU6" s="8">
        <v>573</v>
      </c>
      <c r="AV6" s="57">
        <v>570</v>
      </c>
      <c r="AW6" s="56">
        <v>547</v>
      </c>
      <c r="AX6" s="8">
        <v>571</v>
      </c>
      <c r="AY6" s="57">
        <v>587</v>
      </c>
      <c r="AZ6" s="56"/>
      <c r="BA6" s="8"/>
      <c r="BB6" s="57"/>
      <c r="BC6" s="56"/>
      <c r="BD6" s="8"/>
      <c r="BE6" s="57"/>
      <c r="BF6" s="56"/>
      <c r="BG6" s="8"/>
      <c r="BH6" s="57"/>
      <c r="BI6" s="56"/>
      <c r="BJ6" s="8"/>
      <c r="BK6" s="57"/>
      <c r="BL6" s="56"/>
      <c r="BM6" s="8"/>
      <c r="BN6" s="57"/>
      <c r="BO6" s="56"/>
      <c r="BP6" s="8"/>
      <c r="BQ6" s="57"/>
      <c r="BR6" s="56"/>
      <c r="BS6" s="8"/>
      <c r="BT6" s="57"/>
      <c r="BU6" s="56"/>
      <c r="BV6" s="8"/>
      <c r="BW6" s="57"/>
      <c r="BX6" s="56"/>
      <c r="BY6" s="8"/>
      <c r="BZ6" s="57"/>
      <c r="CA6" s="56"/>
      <c r="CB6" s="8"/>
      <c r="CC6" s="57"/>
      <c r="CD6" s="56"/>
      <c r="CE6" s="8"/>
      <c r="CF6" s="57"/>
      <c r="CG6" s="56"/>
      <c r="CH6" s="8"/>
      <c r="CI6" s="57"/>
      <c r="CJ6" s="56"/>
      <c r="CK6" s="8"/>
      <c r="CL6" s="57"/>
      <c r="CM6" s="56"/>
      <c r="CN6" s="8"/>
      <c r="CO6" s="57"/>
      <c r="CP6" s="56"/>
      <c r="CQ6" s="8"/>
      <c r="CR6" s="57"/>
      <c r="CS6" s="56"/>
      <c r="CT6" s="8"/>
      <c r="CU6" s="57"/>
      <c r="CV6" s="56"/>
      <c r="CW6" s="8"/>
      <c r="CX6" s="8"/>
      <c r="CY6" s="56"/>
      <c r="CZ6" s="8"/>
      <c r="DA6" s="57"/>
      <c r="DB6" s="56"/>
      <c r="DC6" s="8"/>
      <c r="DD6" s="57"/>
      <c r="DE6" s="56"/>
      <c r="DF6" s="8"/>
      <c r="DG6" s="5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row>
    <row r="7" spans="1:170">
      <c r="A7" s="100">
        <f t="shared" si="1"/>
        <v>24437</v>
      </c>
      <c r="B7" s="62">
        <f t="shared" si="2"/>
        <v>622</v>
      </c>
      <c r="C7" s="27">
        <f t="shared" si="0"/>
        <v>1784</v>
      </c>
      <c r="D7" s="62">
        <f t="shared" si="3"/>
        <v>45</v>
      </c>
      <c r="E7" s="50">
        <f t="shared" si="4"/>
        <v>543.04444444444448</v>
      </c>
      <c r="F7" s="321" t="s">
        <v>97</v>
      </c>
      <c r="G7" s="56">
        <v>531</v>
      </c>
      <c r="H7" s="8">
        <v>571</v>
      </c>
      <c r="I7" s="57">
        <v>560</v>
      </c>
      <c r="J7" s="56">
        <v>564</v>
      </c>
      <c r="K7" s="8">
        <v>523</v>
      </c>
      <c r="L7" s="57">
        <v>582</v>
      </c>
      <c r="M7" s="56">
        <v>565</v>
      </c>
      <c r="N7" s="8">
        <v>547</v>
      </c>
      <c r="O7" s="57">
        <v>521</v>
      </c>
      <c r="P7" s="56">
        <v>504</v>
      </c>
      <c r="Q7" s="8">
        <v>537</v>
      </c>
      <c r="R7" s="57">
        <v>502</v>
      </c>
      <c r="S7" s="56">
        <v>547</v>
      </c>
      <c r="T7" s="8">
        <v>504</v>
      </c>
      <c r="U7" s="57">
        <v>561</v>
      </c>
      <c r="V7" s="56">
        <v>542</v>
      </c>
      <c r="W7" s="8">
        <v>495</v>
      </c>
      <c r="X7" s="57">
        <v>522</v>
      </c>
      <c r="Y7" s="56">
        <v>535</v>
      </c>
      <c r="Z7" s="8">
        <v>555</v>
      </c>
      <c r="AA7" s="57">
        <v>531</v>
      </c>
      <c r="AB7" s="56">
        <v>576</v>
      </c>
      <c r="AC7" s="8">
        <v>514</v>
      </c>
      <c r="AD7" s="57">
        <v>524</v>
      </c>
      <c r="AE7" s="56">
        <v>527</v>
      </c>
      <c r="AF7" s="8">
        <v>508</v>
      </c>
      <c r="AG7" s="57">
        <v>542</v>
      </c>
      <c r="AH7" s="56">
        <v>576</v>
      </c>
      <c r="AI7" s="8">
        <v>488</v>
      </c>
      <c r="AJ7" s="57">
        <v>555</v>
      </c>
      <c r="AK7" s="56">
        <v>546</v>
      </c>
      <c r="AL7" s="8">
        <v>513</v>
      </c>
      <c r="AM7" s="57">
        <v>545</v>
      </c>
      <c r="AN7" s="56">
        <v>515</v>
      </c>
      <c r="AO7" s="8">
        <v>532</v>
      </c>
      <c r="AP7" s="57">
        <v>551</v>
      </c>
      <c r="AQ7" s="56">
        <v>579</v>
      </c>
      <c r="AR7" s="8">
        <v>622</v>
      </c>
      <c r="AS7" s="57">
        <v>583</v>
      </c>
      <c r="AT7" s="56">
        <v>506</v>
      </c>
      <c r="AU7" s="8">
        <v>571</v>
      </c>
      <c r="AV7" s="57">
        <v>579</v>
      </c>
      <c r="AW7" s="56">
        <v>535</v>
      </c>
      <c r="AX7" s="8">
        <v>572</v>
      </c>
      <c r="AY7" s="57">
        <v>579</v>
      </c>
      <c r="AZ7" s="56"/>
      <c r="BA7" s="8"/>
      <c r="BB7" s="57"/>
      <c r="BC7" s="56"/>
      <c r="BD7" s="8"/>
      <c r="BE7" s="57"/>
      <c r="BF7" s="56"/>
      <c r="BG7" s="8"/>
      <c r="BH7" s="57"/>
      <c r="BI7" s="63"/>
      <c r="BJ7" s="10"/>
      <c r="BK7" s="64"/>
      <c r="BL7" s="56"/>
      <c r="BM7" s="8"/>
      <c r="BN7" s="57"/>
      <c r="BO7" s="56"/>
      <c r="BP7" s="8"/>
      <c r="BQ7" s="57"/>
      <c r="BR7" s="56"/>
      <c r="BS7" s="8"/>
      <c r="BT7" s="57"/>
      <c r="BU7" s="56"/>
      <c r="BV7" s="8"/>
      <c r="BW7" s="57"/>
      <c r="BX7" s="56"/>
      <c r="BY7" s="8"/>
      <c r="BZ7" s="57"/>
      <c r="CA7" s="63"/>
      <c r="CB7" s="10"/>
      <c r="CC7" s="64"/>
      <c r="CD7" s="56"/>
      <c r="CE7" s="8"/>
      <c r="CF7" s="57"/>
      <c r="CG7" s="56"/>
      <c r="CH7" s="8"/>
      <c r="CI7" s="57"/>
      <c r="CJ7" s="56"/>
      <c r="CK7" s="8"/>
      <c r="CL7" s="57"/>
      <c r="CM7" s="56"/>
      <c r="CN7" s="8"/>
      <c r="CO7" s="57"/>
      <c r="CP7" s="56"/>
      <c r="CQ7" s="8"/>
      <c r="CR7" s="57"/>
      <c r="CS7" s="56"/>
      <c r="CT7" s="8"/>
      <c r="CU7" s="57"/>
      <c r="CV7" s="56"/>
      <c r="CW7" s="8"/>
      <c r="CX7" s="8"/>
      <c r="CY7" s="56"/>
      <c r="CZ7" s="8"/>
      <c r="DA7" s="57"/>
      <c r="DB7" s="56"/>
      <c r="DC7" s="8"/>
      <c r="DD7" s="57"/>
      <c r="DE7" s="56"/>
      <c r="DF7" s="8"/>
      <c r="DG7" s="5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row>
    <row r="8" spans="1:170">
      <c r="A8" s="100">
        <f t="shared" si="1"/>
        <v>26862</v>
      </c>
      <c r="B8" s="62">
        <f t="shared" si="2"/>
        <v>686</v>
      </c>
      <c r="C8" s="27">
        <f t="shared" si="0"/>
        <v>1947</v>
      </c>
      <c r="D8" s="62">
        <f t="shared" si="3"/>
        <v>45</v>
      </c>
      <c r="E8" s="50">
        <f t="shared" si="4"/>
        <v>596.93333333333328</v>
      </c>
      <c r="F8" s="321" t="s">
        <v>163</v>
      </c>
      <c r="G8" s="56">
        <v>560</v>
      </c>
      <c r="H8" s="8">
        <v>572</v>
      </c>
      <c r="I8" s="57">
        <v>595</v>
      </c>
      <c r="J8" s="56">
        <v>638</v>
      </c>
      <c r="K8" s="8">
        <v>686</v>
      </c>
      <c r="L8" s="57">
        <v>623</v>
      </c>
      <c r="M8" s="56">
        <v>610</v>
      </c>
      <c r="N8" s="8">
        <v>578</v>
      </c>
      <c r="O8" s="57">
        <v>606</v>
      </c>
      <c r="P8" s="56">
        <v>619</v>
      </c>
      <c r="Q8" s="8">
        <v>559</v>
      </c>
      <c r="R8" s="57">
        <v>593</v>
      </c>
      <c r="S8" s="56">
        <v>627</v>
      </c>
      <c r="T8" s="8">
        <v>606</v>
      </c>
      <c r="U8" s="57">
        <v>558</v>
      </c>
      <c r="V8" s="56">
        <v>610</v>
      </c>
      <c r="W8" s="8">
        <v>569</v>
      </c>
      <c r="X8" s="57">
        <v>547</v>
      </c>
      <c r="Y8" s="56">
        <v>579</v>
      </c>
      <c r="Z8" s="8">
        <v>584</v>
      </c>
      <c r="AA8" s="57">
        <v>592</v>
      </c>
      <c r="AB8" s="56">
        <v>644</v>
      </c>
      <c r="AC8" s="8">
        <v>595</v>
      </c>
      <c r="AD8" s="57">
        <v>583</v>
      </c>
      <c r="AE8" s="56">
        <v>549</v>
      </c>
      <c r="AF8" s="8">
        <v>584</v>
      </c>
      <c r="AG8" s="57">
        <v>555</v>
      </c>
      <c r="AH8" s="56">
        <v>612</v>
      </c>
      <c r="AI8" s="8">
        <v>629</v>
      </c>
      <c r="AJ8" s="57">
        <v>588</v>
      </c>
      <c r="AK8" s="56">
        <v>558</v>
      </c>
      <c r="AL8" s="8">
        <v>632</v>
      </c>
      <c r="AM8" s="57">
        <v>577</v>
      </c>
      <c r="AN8" s="56">
        <v>574</v>
      </c>
      <c r="AO8" s="8">
        <v>582</v>
      </c>
      <c r="AP8" s="57">
        <v>661</v>
      </c>
      <c r="AQ8" s="56">
        <v>589</v>
      </c>
      <c r="AR8" s="8">
        <v>683</v>
      </c>
      <c r="AS8" s="57">
        <v>640</v>
      </c>
      <c r="AT8" s="56">
        <v>612</v>
      </c>
      <c r="AU8" s="8">
        <v>571</v>
      </c>
      <c r="AV8" s="57">
        <v>577</v>
      </c>
      <c r="AW8" s="56">
        <v>600</v>
      </c>
      <c r="AX8" s="8">
        <v>565</v>
      </c>
      <c r="AY8" s="57">
        <v>591</v>
      </c>
      <c r="AZ8" s="56"/>
      <c r="BA8" s="8"/>
      <c r="BB8" s="57"/>
      <c r="BC8" s="56"/>
      <c r="BD8" s="8"/>
      <c r="BE8" s="57"/>
      <c r="BF8" s="56"/>
      <c r="BG8" s="8"/>
      <c r="BH8" s="57"/>
      <c r="BI8" s="56"/>
      <c r="BJ8" s="8"/>
      <c r="BK8" s="57"/>
      <c r="BL8" s="56"/>
      <c r="BM8" s="8"/>
      <c r="BN8" s="57"/>
      <c r="BO8" s="56"/>
      <c r="BP8" s="8"/>
      <c r="BQ8" s="57"/>
      <c r="BR8" s="56"/>
      <c r="BS8" s="8"/>
      <c r="BT8" s="57"/>
      <c r="BU8" s="56"/>
      <c r="BV8" s="8"/>
      <c r="BW8" s="57"/>
      <c r="BX8" s="56"/>
      <c r="BY8" s="8"/>
      <c r="BZ8" s="57"/>
      <c r="CA8" s="63"/>
      <c r="CB8" s="10"/>
      <c r="CC8" s="64"/>
      <c r="CD8" s="56"/>
      <c r="CE8" s="8"/>
      <c r="CF8" s="57"/>
      <c r="CG8" s="56"/>
      <c r="CH8" s="8"/>
      <c r="CI8" s="57"/>
      <c r="CJ8" s="56"/>
      <c r="CK8" s="8"/>
      <c r="CL8" s="57"/>
      <c r="CM8" s="56"/>
      <c r="CN8" s="8"/>
      <c r="CO8" s="57"/>
      <c r="CP8" s="56"/>
      <c r="CQ8" s="8"/>
      <c r="CR8" s="57"/>
      <c r="CS8" s="56"/>
      <c r="CT8" s="8"/>
      <c r="CU8" s="57"/>
      <c r="CV8" s="56"/>
      <c r="CW8" s="8"/>
      <c r="CX8" s="8"/>
      <c r="CY8" s="56"/>
      <c r="CZ8" s="8"/>
      <c r="DA8" s="57"/>
      <c r="DB8" s="56"/>
      <c r="DC8" s="8"/>
      <c r="DD8" s="57"/>
      <c r="DE8" s="56"/>
      <c r="DF8" s="8"/>
      <c r="DG8" s="5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row>
    <row r="9" spans="1:170">
      <c r="A9" s="100">
        <f t="shared" si="1"/>
        <v>25858</v>
      </c>
      <c r="B9" s="62">
        <f t="shared" si="2"/>
        <v>644</v>
      </c>
      <c r="C9" s="27">
        <f t="shared" si="0"/>
        <v>1869</v>
      </c>
      <c r="D9" s="62">
        <f t="shared" si="3"/>
        <v>45</v>
      </c>
      <c r="E9" s="50">
        <f t="shared" si="4"/>
        <v>574.62222222222226</v>
      </c>
      <c r="F9" s="321" t="s">
        <v>2</v>
      </c>
      <c r="G9" s="56">
        <v>538</v>
      </c>
      <c r="H9" s="8">
        <v>586</v>
      </c>
      <c r="I9" s="57">
        <v>572</v>
      </c>
      <c r="J9" s="56">
        <v>572</v>
      </c>
      <c r="K9" s="8">
        <v>518</v>
      </c>
      <c r="L9" s="57">
        <v>586</v>
      </c>
      <c r="M9" s="56">
        <v>544</v>
      </c>
      <c r="N9" s="8">
        <v>598</v>
      </c>
      <c r="O9" s="57">
        <v>587</v>
      </c>
      <c r="P9" s="56">
        <v>530</v>
      </c>
      <c r="Q9" s="8">
        <v>541</v>
      </c>
      <c r="R9" s="57">
        <v>594</v>
      </c>
      <c r="S9" s="56">
        <v>569</v>
      </c>
      <c r="T9" s="8">
        <v>544</v>
      </c>
      <c r="U9" s="57">
        <v>545</v>
      </c>
      <c r="V9" s="56">
        <v>561</v>
      </c>
      <c r="W9" s="8">
        <v>589</v>
      </c>
      <c r="X9" s="57">
        <v>596</v>
      </c>
      <c r="Y9" s="56">
        <v>567</v>
      </c>
      <c r="Z9" s="8">
        <v>612</v>
      </c>
      <c r="AA9" s="57">
        <v>630</v>
      </c>
      <c r="AB9" s="56">
        <v>584</v>
      </c>
      <c r="AC9" s="8">
        <v>641</v>
      </c>
      <c r="AD9" s="57">
        <v>644</v>
      </c>
      <c r="AE9" s="56">
        <v>532</v>
      </c>
      <c r="AF9" s="8">
        <v>616</v>
      </c>
      <c r="AG9" s="57">
        <v>584</v>
      </c>
      <c r="AH9" s="56">
        <v>576</v>
      </c>
      <c r="AI9" s="8">
        <v>617</v>
      </c>
      <c r="AJ9" s="57">
        <v>541</v>
      </c>
      <c r="AK9" s="56">
        <v>579</v>
      </c>
      <c r="AL9" s="8">
        <v>575</v>
      </c>
      <c r="AM9" s="57">
        <v>526</v>
      </c>
      <c r="AN9" s="56">
        <v>619</v>
      </c>
      <c r="AO9" s="8">
        <v>580</v>
      </c>
      <c r="AP9" s="57">
        <v>621</v>
      </c>
      <c r="AQ9" s="56">
        <v>477</v>
      </c>
      <c r="AR9" s="8">
        <v>556</v>
      </c>
      <c r="AS9" s="57">
        <v>561</v>
      </c>
      <c r="AT9" s="56">
        <v>602</v>
      </c>
      <c r="AU9" s="8">
        <v>586</v>
      </c>
      <c r="AV9" s="57">
        <v>557</v>
      </c>
      <c r="AW9" s="56">
        <v>538</v>
      </c>
      <c r="AX9" s="8">
        <v>598</v>
      </c>
      <c r="AY9" s="57">
        <v>569</v>
      </c>
      <c r="AZ9" s="56"/>
      <c r="BA9" s="8"/>
      <c r="BB9" s="57"/>
      <c r="BC9" s="56"/>
      <c r="BD9" s="8"/>
      <c r="BE9" s="57"/>
      <c r="BF9" s="56"/>
      <c r="BG9" s="8"/>
      <c r="BH9" s="57"/>
      <c r="BI9" s="56"/>
      <c r="BJ9" s="8"/>
      <c r="BK9" s="57"/>
      <c r="BL9" s="56"/>
      <c r="BM9" s="8"/>
      <c r="BN9" s="57"/>
      <c r="BO9" s="56"/>
      <c r="BP9" s="8"/>
      <c r="BQ9" s="57"/>
      <c r="BR9" s="56"/>
      <c r="BS9" s="8"/>
      <c r="BT9" s="57"/>
      <c r="BU9" s="56"/>
      <c r="BV9" s="8"/>
      <c r="BW9" s="57"/>
      <c r="BX9" s="56"/>
      <c r="BY9" s="8"/>
      <c r="BZ9" s="57"/>
      <c r="CA9" s="63"/>
      <c r="CB9" s="10"/>
      <c r="CC9" s="64"/>
      <c r="CD9" s="56"/>
      <c r="CE9" s="8"/>
      <c r="CF9" s="57"/>
      <c r="CG9" s="56"/>
      <c r="CH9" s="8"/>
      <c r="CI9" s="57"/>
      <c r="CJ9" s="56"/>
      <c r="CK9" s="8"/>
      <c r="CL9" s="57"/>
      <c r="CM9" s="56"/>
      <c r="CN9" s="8"/>
      <c r="CO9" s="57"/>
      <c r="CP9" s="56"/>
      <c r="CQ9" s="8"/>
      <c r="CR9" s="57"/>
      <c r="CS9" s="56"/>
      <c r="CT9" s="8"/>
      <c r="CU9" s="57"/>
      <c r="CV9" s="56"/>
      <c r="CW9" s="8"/>
      <c r="CX9" s="8"/>
      <c r="CY9" s="56"/>
      <c r="CZ9" s="8"/>
      <c r="DA9" s="57"/>
      <c r="DB9" s="56"/>
      <c r="DC9" s="8"/>
      <c r="DD9" s="57"/>
      <c r="DE9" s="56"/>
      <c r="DF9" s="8"/>
      <c r="DG9" s="5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row>
    <row r="10" spans="1:170">
      <c r="A10" s="100">
        <f t="shared" si="1"/>
        <v>25268</v>
      </c>
      <c r="B10" s="62">
        <f t="shared" si="2"/>
        <v>668</v>
      </c>
      <c r="C10" s="27">
        <f t="shared" si="0"/>
        <v>1869</v>
      </c>
      <c r="D10" s="197">
        <f>COUNT(G10:DG10)</f>
        <v>45</v>
      </c>
      <c r="E10" s="50">
        <f t="shared" si="4"/>
        <v>561.51111111111106</v>
      </c>
      <c r="F10" s="321" t="s">
        <v>155</v>
      </c>
      <c r="G10" s="56">
        <v>510</v>
      </c>
      <c r="H10" s="8">
        <v>581</v>
      </c>
      <c r="I10" s="57">
        <v>512</v>
      </c>
      <c r="J10" s="56">
        <v>525</v>
      </c>
      <c r="K10" s="8">
        <v>554</v>
      </c>
      <c r="L10" s="57">
        <v>527</v>
      </c>
      <c r="M10" s="56">
        <v>573</v>
      </c>
      <c r="N10" s="8">
        <v>575</v>
      </c>
      <c r="O10" s="57">
        <v>566</v>
      </c>
      <c r="P10" s="56">
        <v>525</v>
      </c>
      <c r="Q10" s="8">
        <v>548</v>
      </c>
      <c r="R10" s="57">
        <v>594</v>
      </c>
      <c r="S10" s="56">
        <v>515</v>
      </c>
      <c r="T10" s="8">
        <v>572</v>
      </c>
      <c r="U10" s="57">
        <v>598</v>
      </c>
      <c r="V10" s="56">
        <v>560</v>
      </c>
      <c r="W10" s="8">
        <v>540</v>
      </c>
      <c r="X10" s="57">
        <v>532</v>
      </c>
      <c r="Y10" s="56">
        <v>510</v>
      </c>
      <c r="Z10" s="8">
        <v>579</v>
      </c>
      <c r="AA10" s="57">
        <v>608</v>
      </c>
      <c r="AB10" s="56">
        <v>525</v>
      </c>
      <c r="AC10" s="8">
        <v>588</v>
      </c>
      <c r="AD10" s="57">
        <v>534</v>
      </c>
      <c r="AE10" s="56">
        <v>569</v>
      </c>
      <c r="AF10" s="8">
        <v>545</v>
      </c>
      <c r="AG10" s="57">
        <v>601</v>
      </c>
      <c r="AH10" s="56">
        <v>539</v>
      </c>
      <c r="AI10" s="8">
        <v>616</v>
      </c>
      <c r="AJ10" s="57">
        <v>554</v>
      </c>
      <c r="AK10" s="56">
        <v>634</v>
      </c>
      <c r="AL10" s="8">
        <v>567</v>
      </c>
      <c r="AM10" s="57">
        <v>668</v>
      </c>
      <c r="AN10" s="56">
        <v>586</v>
      </c>
      <c r="AO10" s="8">
        <v>629</v>
      </c>
      <c r="AP10" s="57">
        <v>569</v>
      </c>
      <c r="AQ10" s="56">
        <v>559</v>
      </c>
      <c r="AR10" s="8">
        <v>539</v>
      </c>
      <c r="AS10" s="57">
        <v>538</v>
      </c>
      <c r="AT10" s="56">
        <v>501</v>
      </c>
      <c r="AU10" s="8">
        <v>551</v>
      </c>
      <c r="AV10" s="57">
        <v>544</v>
      </c>
      <c r="AW10" s="56">
        <v>559</v>
      </c>
      <c r="AX10" s="8">
        <v>532</v>
      </c>
      <c r="AY10" s="57">
        <v>617</v>
      </c>
      <c r="AZ10" s="56"/>
      <c r="BA10" s="8"/>
      <c r="BB10" s="57"/>
      <c r="BC10" s="56"/>
      <c r="BD10" s="8"/>
      <c r="BE10" s="57"/>
      <c r="BF10" s="56"/>
      <c r="BG10" s="8"/>
      <c r="BH10" s="57"/>
      <c r="BI10" s="56"/>
      <c r="BJ10" s="8"/>
      <c r="BK10" s="57"/>
      <c r="BL10" s="56"/>
      <c r="BM10" s="8"/>
      <c r="BN10" s="57"/>
      <c r="BO10" s="56"/>
      <c r="BP10" s="8"/>
      <c r="BQ10" s="57"/>
      <c r="BR10" s="56"/>
      <c r="BS10" s="8"/>
      <c r="BT10" s="57"/>
      <c r="BU10" s="56"/>
      <c r="BV10" s="8"/>
      <c r="BW10" s="57"/>
      <c r="BX10" s="56"/>
      <c r="BY10" s="8"/>
      <c r="BZ10" s="57"/>
      <c r="CA10" s="56"/>
      <c r="CB10" s="8"/>
      <c r="CC10" s="57"/>
      <c r="CD10" s="56"/>
      <c r="CE10" s="8"/>
      <c r="CF10" s="57"/>
      <c r="CG10" s="56"/>
      <c r="CH10" s="8"/>
      <c r="CI10" s="57"/>
      <c r="CJ10" s="56"/>
      <c r="CK10" s="8"/>
      <c r="CL10" s="57"/>
      <c r="CM10" s="56"/>
      <c r="CN10" s="8"/>
      <c r="CO10" s="57"/>
      <c r="CP10" s="56"/>
      <c r="CQ10" s="8"/>
      <c r="CR10" s="57"/>
      <c r="CS10" s="56"/>
      <c r="CT10" s="8"/>
      <c r="CU10" s="57"/>
      <c r="CV10" s="56"/>
      <c r="CW10" s="8"/>
      <c r="CX10" s="8"/>
      <c r="CY10" s="56"/>
      <c r="CZ10" s="8"/>
      <c r="DA10" s="57"/>
      <c r="DB10" s="56"/>
      <c r="DC10" s="8"/>
      <c r="DD10" s="57"/>
      <c r="DE10" s="56"/>
      <c r="DF10" s="8"/>
      <c r="DG10" s="5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row>
    <row r="11" spans="1:170">
      <c r="A11" s="100">
        <f t="shared" si="1"/>
        <v>25926</v>
      </c>
      <c r="B11" s="62">
        <f t="shared" si="2"/>
        <v>640</v>
      </c>
      <c r="C11" s="27">
        <f t="shared" si="0"/>
        <v>1829</v>
      </c>
      <c r="D11" s="62">
        <f t="shared" si="3"/>
        <v>45</v>
      </c>
      <c r="E11" s="50">
        <f t="shared" si="4"/>
        <v>576.13333333333333</v>
      </c>
      <c r="F11" s="321" t="s">
        <v>1</v>
      </c>
      <c r="G11" s="56">
        <v>537</v>
      </c>
      <c r="H11" s="8">
        <v>585</v>
      </c>
      <c r="I11" s="57">
        <v>561</v>
      </c>
      <c r="J11" s="56">
        <v>600</v>
      </c>
      <c r="K11" s="8">
        <v>627</v>
      </c>
      <c r="L11" s="57">
        <v>590</v>
      </c>
      <c r="M11" s="56">
        <v>550</v>
      </c>
      <c r="N11" s="8">
        <v>579</v>
      </c>
      <c r="O11" s="57">
        <v>564</v>
      </c>
      <c r="P11" s="56">
        <v>639</v>
      </c>
      <c r="Q11" s="8">
        <v>584</v>
      </c>
      <c r="R11" s="57">
        <v>569</v>
      </c>
      <c r="S11" s="56">
        <v>616</v>
      </c>
      <c r="T11" s="8">
        <v>636</v>
      </c>
      <c r="U11" s="57">
        <v>577</v>
      </c>
      <c r="V11" s="56">
        <v>613</v>
      </c>
      <c r="W11" s="8">
        <v>573</v>
      </c>
      <c r="X11" s="57">
        <v>560</v>
      </c>
      <c r="Y11" s="56">
        <v>536</v>
      </c>
      <c r="Z11" s="8">
        <v>640</v>
      </c>
      <c r="AA11" s="57">
        <v>578</v>
      </c>
      <c r="AB11" s="56">
        <v>596</v>
      </c>
      <c r="AC11" s="8">
        <v>562</v>
      </c>
      <c r="AD11" s="57">
        <v>566</v>
      </c>
      <c r="AE11" s="56">
        <v>565</v>
      </c>
      <c r="AF11" s="8">
        <v>590</v>
      </c>
      <c r="AG11" s="57">
        <v>525</v>
      </c>
      <c r="AH11" s="56">
        <v>529</v>
      </c>
      <c r="AI11" s="8">
        <v>549</v>
      </c>
      <c r="AJ11" s="57">
        <v>571</v>
      </c>
      <c r="AK11" s="56">
        <v>637</v>
      </c>
      <c r="AL11" s="8">
        <v>550</v>
      </c>
      <c r="AM11" s="57">
        <v>573</v>
      </c>
      <c r="AN11" s="56">
        <v>594</v>
      </c>
      <c r="AO11" s="8">
        <v>597</v>
      </c>
      <c r="AP11" s="57">
        <v>579</v>
      </c>
      <c r="AQ11" s="56">
        <v>511</v>
      </c>
      <c r="AR11" s="8">
        <v>581</v>
      </c>
      <c r="AS11" s="57">
        <v>532</v>
      </c>
      <c r="AT11" s="56">
        <v>579</v>
      </c>
      <c r="AU11" s="8">
        <v>593</v>
      </c>
      <c r="AV11" s="57">
        <v>564</v>
      </c>
      <c r="AW11" s="56">
        <v>546</v>
      </c>
      <c r="AX11" s="8">
        <v>550</v>
      </c>
      <c r="AY11" s="57">
        <v>573</v>
      </c>
      <c r="AZ11" s="56"/>
      <c r="BA11" s="8"/>
      <c r="BB11" s="57"/>
      <c r="BC11" s="56"/>
      <c r="BD11" s="8"/>
      <c r="BE11" s="57"/>
      <c r="BF11" s="56"/>
      <c r="BG11" s="8"/>
      <c r="BH11" s="57"/>
      <c r="BI11" s="63"/>
      <c r="BJ11" s="10"/>
      <c r="BK11" s="64"/>
      <c r="BL11" s="56"/>
      <c r="BM11" s="8"/>
      <c r="BN11" s="57"/>
      <c r="BO11" s="56"/>
      <c r="BP11" s="8"/>
      <c r="BQ11" s="57"/>
      <c r="BR11" s="56"/>
      <c r="BS11" s="8"/>
      <c r="BT11" s="57"/>
      <c r="BU11" s="56"/>
      <c r="BV11" s="8"/>
      <c r="BW11" s="57"/>
      <c r="BX11" s="56"/>
      <c r="BY11" s="8"/>
      <c r="BZ11" s="57"/>
      <c r="CA11" s="56"/>
      <c r="CB11" s="8"/>
      <c r="CC11" s="57"/>
      <c r="CD11" s="56"/>
      <c r="CE11" s="8"/>
      <c r="CF11" s="57"/>
      <c r="CG11" s="56"/>
      <c r="CH11" s="8"/>
      <c r="CI11" s="57"/>
      <c r="CJ11" s="56"/>
      <c r="CK11" s="8"/>
      <c r="CL11" s="57"/>
      <c r="CM11" s="56"/>
      <c r="CN11" s="8"/>
      <c r="CO11" s="57"/>
      <c r="CP11" s="56"/>
      <c r="CQ11" s="8"/>
      <c r="CR11" s="57"/>
      <c r="CS11" s="56"/>
      <c r="CT11" s="8"/>
      <c r="CU11" s="57"/>
      <c r="CV11" s="56"/>
      <c r="CW11" s="8"/>
      <c r="CX11" s="8"/>
      <c r="CY11" s="56"/>
      <c r="CZ11" s="8"/>
      <c r="DA11" s="57"/>
      <c r="DB11" s="56"/>
      <c r="DC11" s="8"/>
      <c r="DD11" s="57"/>
      <c r="DE11" s="56"/>
      <c r="DF11" s="8"/>
      <c r="DG11" s="5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row>
    <row r="12" spans="1:170">
      <c r="A12" s="100">
        <f t="shared" si="1"/>
        <v>26083</v>
      </c>
      <c r="B12" s="62">
        <f t="shared" si="2"/>
        <v>668</v>
      </c>
      <c r="C12" s="27">
        <f t="shared" si="0"/>
        <v>1874</v>
      </c>
      <c r="D12" s="62">
        <f t="shared" si="3"/>
        <v>45</v>
      </c>
      <c r="E12" s="50">
        <f t="shared" si="4"/>
        <v>579.62222222222226</v>
      </c>
      <c r="F12" s="321" t="s">
        <v>142</v>
      </c>
      <c r="G12" s="56">
        <v>605</v>
      </c>
      <c r="H12" s="8">
        <v>516</v>
      </c>
      <c r="I12" s="57">
        <v>616</v>
      </c>
      <c r="J12" s="56">
        <v>553</v>
      </c>
      <c r="K12" s="8">
        <v>579</v>
      </c>
      <c r="L12" s="57">
        <v>566</v>
      </c>
      <c r="M12" s="56">
        <v>570</v>
      </c>
      <c r="N12" s="8">
        <v>631</v>
      </c>
      <c r="O12" s="57">
        <v>614</v>
      </c>
      <c r="P12" s="56">
        <v>551</v>
      </c>
      <c r="Q12" s="8">
        <v>571</v>
      </c>
      <c r="R12" s="57">
        <v>554</v>
      </c>
      <c r="S12" s="56">
        <v>557</v>
      </c>
      <c r="T12" s="8">
        <v>564</v>
      </c>
      <c r="U12" s="57">
        <v>594</v>
      </c>
      <c r="V12" s="56">
        <v>531</v>
      </c>
      <c r="W12" s="8">
        <v>555</v>
      </c>
      <c r="X12" s="57">
        <v>570</v>
      </c>
      <c r="Y12" s="56">
        <v>649</v>
      </c>
      <c r="Z12" s="8">
        <v>576</v>
      </c>
      <c r="AA12" s="57">
        <v>637</v>
      </c>
      <c r="AB12" s="56">
        <v>595</v>
      </c>
      <c r="AC12" s="8">
        <v>599</v>
      </c>
      <c r="AD12" s="57">
        <v>570</v>
      </c>
      <c r="AE12" s="56">
        <v>578</v>
      </c>
      <c r="AF12" s="8">
        <v>554</v>
      </c>
      <c r="AG12" s="57">
        <v>539</v>
      </c>
      <c r="AH12" s="56">
        <v>555</v>
      </c>
      <c r="AI12" s="8">
        <v>552</v>
      </c>
      <c r="AJ12" s="57">
        <v>573</v>
      </c>
      <c r="AK12" s="56">
        <v>569</v>
      </c>
      <c r="AL12" s="8">
        <v>632</v>
      </c>
      <c r="AM12" s="57">
        <v>585</v>
      </c>
      <c r="AN12" s="56">
        <v>618</v>
      </c>
      <c r="AO12" s="8">
        <v>588</v>
      </c>
      <c r="AP12" s="57">
        <v>668</v>
      </c>
      <c r="AQ12" s="56">
        <v>537</v>
      </c>
      <c r="AR12" s="8">
        <v>584</v>
      </c>
      <c r="AS12" s="57">
        <v>557</v>
      </c>
      <c r="AT12" s="56">
        <v>584</v>
      </c>
      <c r="AU12" s="8">
        <v>528</v>
      </c>
      <c r="AV12" s="57">
        <v>570</v>
      </c>
      <c r="AW12" s="56">
        <v>605</v>
      </c>
      <c r="AX12" s="8">
        <v>602</v>
      </c>
      <c r="AY12" s="57">
        <v>582</v>
      </c>
      <c r="AZ12" s="56"/>
      <c r="BA12" s="8"/>
      <c r="BB12" s="57"/>
      <c r="BC12" s="56"/>
      <c r="BD12" s="8"/>
      <c r="BE12" s="57"/>
      <c r="BF12" s="56"/>
      <c r="BG12" s="8"/>
      <c r="BH12" s="57"/>
      <c r="BI12" s="56"/>
      <c r="BJ12" s="8"/>
      <c r="BK12" s="57"/>
      <c r="BL12" s="56"/>
      <c r="BM12" s="8"/>
      <c r="BN12" s="57"/>
      <c r="BO12" s="56"/>
      <c r="BP12" s="8"/>
      <c r="BQ12" s="57"/>
      <c r="BR12" s="56"/>
      <c r="BS12" s="8"/>
      <c r="BT12" s="57"/>
      <c r="BU12" s="56"/>
      <c r="BV12" s="8"/>
      <c r="BW12" s="57"/>
      <c r="BX12" s="56"/>
      <c r="BY12" s="8"/>
      <c r="BZ12" s="57"/>
      <c r="CA12" s="56"/>
      <c r="CB12" s="8"/>
      <c r="CC12" s="57"/>
      <c r="CD12" s="56"/>
      <c r="CE12" s="8"/>
      <c r="CF12" s="57"/>
      <c r="CG12" s="56"/>
      <c r="CH12" s="8"/>
      <c r="CI12" s="57"/>
      <c r="CJ12" s="56"/>
      <c r="CK12" s="8"/>
      <c r="CL12" s="57"/>
      <c r="CM12" s="56"/>
      <c r="CN12" s="8"/>
      <c r="CO12" s="57"/>
      <c r="CP12" s="56"/>
      <c r="CQ12" s="8"/>
      <c r="CR12" s="57"/>
      <c r="CS12" s="56"/>
      <c r="CT12" s="8"/>
      <c r="CU12" s="57"/>
      <c r="CV12" s="56"/>
      <c r="CW12" s="8"/>
      <c r="CX12" s="8"/>
      <c r="CY12" s="56"/>
      <c r="CZ12" s="8"/>
      <c r="DA12" s="57"/>
      <c r="DB12" s="56"/>
      <c r="DC12" s="8"/>
      <c r="DD12" s="57"/>
      <c r="DE12" s="56"/>
      <c r="DF12" s="8"/>
      <c r="DG12" s="5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row>
    <row r="13" spans="1:170" ht="16.5" thickBot="1">
      <c r="A13" s="101">
        <f t="shared" si="1"/>
        <v>25694</v>
      </c>
      <c r="B13" s="62">
        <f t="shared" si="2"/>
        <v>632</v>
      </c>
      <c r="C13" s="27">
        <f t="shared" si="0"/>
        <v>1845</v>
      </c>
      <c r="D13" s="62">
        <f t="shared" si="3"/>
        <v>45</v>
      </c>
      <c r="E13" s="50">
        <f t="shared" si="4"/>
        <v>570.97777777777776</v>
      </c>
      <c r="F13" s="321" t="s">
        <v>228</v>
      </c>
      <c r="G13" s="56">
        <v>556</v>
      </c>
      <c r="H13" s="8">
        <v>585</v>
      </c>
      <c r="I13" s="57">
        <v>572</v>
      </c>
      <c r="J13" s="56">
        <v>575</v>
      </c>
      <c r="K13" s="8">
        <v>602</v>
      </c>
      <c r="L13" s="57">
        <v>567</v>
      </c>
      <c r="M13" s="56">
        <v>573</v>
      </c>
      <c r="N13" s="8">
        <v>563</v>
      </c>
      <c r="O13" s="57">
        <v>532</v>
      </c>
      <c r="P13" s="56">
        <v>581</v>
      </c>
      <c r="Q13" s="8">
        <v>548</v>
      </c>
      <c r="R13" s="57">
        <v>527</v>
      </c>
      <c r="S13" s="56">
        <v>593</v>
      </c>
      <c r="T13" s="8">
        <v>619</v>
      </c>
      <c r="U13" s="57">
        <v>592</v>
      </c>
      <c r="V13" s="56">
        <v>561</v>
      </c>
      <c r="W13" s="8">
        <v>532</v>
      </c>
      <c r="X13" s="57">
        <v>538</v>
      </c>
      <c r="Y13" s="56">
        <v>616</v>
      </c>
      <c r="Z13" s="8">
        <v>632</v>
      </c>
      <c r="AA13" s="57">
        <v>597</v>
      </c>
      <c r="AB13" s="56">
        <v>506</v>
      </c>
      <c r="AC13" s="8">
        <v>622</v>
      </c>
      <c r="AD13" s="57">
        <v>566</v>
      </c>
      <c r="AE13" s="56">
        <v>562</v>
      </c>
      <c r="AF13" s="8">
        <v>509</v>
      </c>
      <c r="AG13" s="57">
        <v>608</v>
      </c>
      <c r="AH13" s="56">
        <v>601</v>
      </c>
      <c r="AI13" s="8">
        <v>595</v>
      </c>
      <c r="AJ13" s="57">
        <v>569</v>
      </c>
      <c r="AK13" s="56">
        <v>548</v>
      </c>
      <c r="AL13" s="8">
        <v>566</v>
      </c>
      <c r="AM13" s="57">
        <v>588</v>
      </c>
      <c r="AN13" s="56">
        <v>604</v>
      </c>
      <c r="AO13" s="8">
        <v>579</v>
      </c>
      <c r="AP13" s="57">
        <v>598</v>
      </c>
      <c r="AQ13" s="56">
        <v>591</v>
      </c>
      <c r="AR13" s="8">
        <v>547</v>
      </c>
      <c r="AS13" s="57">
        <v>553</v>
      </c>
      <c r="AT13" s="56">
        <v>580</v>
      </c>
      <c r="AU13" s="8">
        <v>502</v>
      </c>
      <c r="AV13" s="57">
        <v>521</v>
      </c>
      <c r="AW13" s="56">
        <v>614</v>
      </c>
      <c r="AX13" s="8">
        <v>527</v>
      </c>
      <c r="AY13" s="57">
        <v>577</v>
      </c>
      <c r="AZ13" s="56"/>
      <c r="BA13" s="8"/>
      <c r="BB13" s="57"/>
      <c r="BC13" s="56"/>
      <c r="BD13" s="8"/>
      <c r="BE13" s="57"/>
      <c r="BF13" s="56"/>
      <c r="BG13" s="8"/>
      <c r="BH13" s="57"/>
      <c r="BI13" s="56"/>
      <c r="BJ13" s="8"/>
      <c r="BK13" s="57"/>
      <c r="BL13" s="56"/>
      <c r="BM13" s="8"/>
      <c r="BN13" s="57"/>
      <c r="BO13" s="56"/>
      <c r="BP13" s="8"/>
      <c r="BQ13" s="57"/>
      <c r="BR13" s="56"/>
      <c r="BS13" s="8"/>
      <c r="BT13" s="57"/>
      <c r="BU13" s="56"/>
      <c r="BV13" s="8"/>
      <c r="BW13" s="57"/>
      <c r="BX13" s="56"/>
      <c r="BY13" s="8"/>
      <c r="BZ13" s="57"/>
      <c r="CA13" s="56"/>
      <c r="CB13" s="8"/>
      <c r="CC13" s="57"/>
      <c r="CD13" s="56"/>
      <c r="CE13" s="8"/>
      <c r="CF13" s="57"/>
      <c r="CG13" s="56"/>
      <c r="CH13" s="8"/>
      <c r="CI13" s="57"/>
      <c r="CJ13" s="56"/>
      <c r="CK13" s="8"/>
      <c r="CL13" s="57"/>
      <c r="CM13" s="56"/>
      <c r="CN13" s="8"/>
      <c r="CO13" s="57"/>
      <c r="CP13" s="56"/>
      <c r="CQ13" s="8"/>
      <c r="CR13" s="57"/>
      <c r="CS13" s="56"/>
      <c r="CT13" s="8"/>
      <c r="CU13" s="57"/>
      <c r="CV13" s="56"/>
      <c r="CW13" s="8"/>
      <c r="CX13" s="8"/>
      <c r="CY13" s="56"/>
      <c r="CZ13" s="8"/>
      <c r="DA13" s="57"/>
      <c r="DB13" s="56"/>
      <c r="DC13" s="8"/>
      <c r="DD13" s="57"/>
      <c r="DE13" s="56"/>
      <c r="DF13" s="8"/>
      <c r="DG13" s="5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row>
    <row r="14" spans="1:170" s="326" customFormat="1" ht="15">
      <c r="A14" s="400"/>
      <c r="B14" s="396"/>
      <c r="C14" s="396"/>
      <c r="D14" s="327"/>
      <c r="E14" s="328"/>
      <c r="F14" s="65" t="s">
        <v>136</v>
      </c>
      <c r="G14" s="397" t="s">
        <v>101</v>
      </c>
      <c r="H14" s="398"/>
      <c r="I14" s="399"/>
      <c r="J14" s="397" t="s">
        <v>102</v>
      </c>
      <c r="K14" s="398"/>
      <c r="L14" s="399"/>
      <c r="M14" s="397" t="s">
        <v>103</v>
      </c>
      <c r="N14" s="398"/>
      <c r="O14" s="399"/>
      <c r="P14" s="397" t="s">
        <v>104</v>
      </c>
      <c r="Q14" s="398"/>
      <c r="R14" s="399"/>
      <c r="S14" s="397" t="s">
        <v>105</v>
      </c>
      <c r="T14" s="398"/>
      <c r="U14" s="399"/>
      <c r="V14" s="397" t="s">
        <v>106</v>
      </c>
      <c r="W14" s="398"/>
      <c r="X14" s="399"/>
      <c r="Y14" s="397" t="s">
        <v>107</v>
      </c>
      <c r="Z14" s="398"/>
      <c r="AA14" s="399"/>
      <c r="AB14" s="397" t="s">
        <v>108</v>
      </c>
      <c r="AC14" s="398"/>
      <c r="AD14" s="399"/>
      <c r="AE14" s="397" t="s">
        <v>109</v>
      </c>
      <c r="AF14" s="398"/>
      <c r="AG14" s="399"/>
      <c r="AH14" s="397" t="s">
        <v>110</v>
      </c>
      <c r="AI14" s="398"/>
      <c r="AJ14" s="399"/>
      <c r="AK14" s="397" t="s">
        <v>111</v>
      </c>
      <c r="AL14" s="398"/>
      <c r="AM14" s="399"/>
      <c r="AN14" s="397" t="s">
        <v>112</v>
      </c>
      <c r="AO14" s="398"/>
      <c r="AP14" s="399"/>
      <c r="AQ14" s="397" t="s">
        <v>113</v>
      </c>
      <c r="AR14" s="398"/>
      <c r="AS14" s="399"/>
      <c r="AT14" s="397" t="s">
        <v>114</v>
      </c>
      <c r="AU14" s="398"/>
      <c r="AV14" s="399"/>
      <c r="AW14" s="397" t="s">
        <v>115</v>
      </c>
      <c r="AX14" s="398"/>
      <c r="AY14" s="399"/>
      <c r="AZ14" s="397" t="s">
        <v>117</v>
      </c>
      <c r="BA14" s="398"/>
      <c r="BB14" s="399"/>
      <c r="BC14" s="397" t="s">
        <v>117</v>
      </c>
      <c r="BD14" s="398"/>
      <c r="BE14" s="399"/>
      <c r="BF14" s="397" t="s">
        <v>118</v>
      </c>
      <c r="BG14" s="398"/>
      <c r="BH14" s="399"/>
      <c r="BI14" s="397" t="s">
        <v>119</v>
      </c>
      <c r="BJ14" s="398"/>
      <c r="BK14" s="399"/>
      <c r="BL14" s="397" t="s">
        <v>120</v>
      </c>
      <c r="BM14" s="398"/>
      <c r="BN14" s="399"/>
      <c r="BO14" s="397" t="s">
        <v>121</v>
      </c>
      <c r="BP14" s="398"/>
      <c r="BQ14" s="399"/>
      <c r="BR14" s="397" t="s">
        <v>122</v>
      </c>
      <c r="BS14" s="398"/>
      <c r="BT14" s="399"/>
      <c r="BU14" s="397" t="s">
        <v>123</v>
      </c>
      <c r="BV14" s="398"/>
      <c r="BW14" s="399"/>
      <c r="BX14" s="397" t="s">
        <v>124</v>
      </c>
      <c r="BY14" s="398"/>
      <c r="BZ14" s="399"/>
      <c r="CA14" s="397" t="s">
        <v>125</v>
      </c>
      <c r="CB14" s="398"/>
      <c r="CC14" s="399"/>
      <c r="CD14" s="397" t="s">
        <v>126</v>
      </c>
      <c r="CE14" s="398"/>
      <c r="CF14" s="399"/>
      <c r="CG14" s="397" t="s">
        <v>127</v>
      </c>
      <c r="CH14" s="398"/>
      <c r="CI14" s="399"/>
      <c r="CJ14" s="397" t="s">
        <v>128</v>
      </c>
      <c r="CK14" s="398"/>
      <c r="CL14" s="399"/>
      <c r="CM14" s="397" t="s">
        <v>129</v>
      </c>
      <c r="CN14" s="398"/>
      <c r="CO14" s="399"/>
      <c r="CP14" s="397" t="s">
        <v>130</v>
      </c>
      <c r="CQ14" s="398"/>
      <c r="CR14" s="399"/>
      <c r="CS14" s="397" t="s">
        <v>131</v>
      </c>
      <c r="CT14" s="398"/>
      <c r="CU14" s="399"/>
      <c r="CV14" s="397" t="s">
        <v>132</v>
      </c>
      <c r="CW14" s="398"/>
      <c r="CX14" s="399"/>
      <c r="CY14" s="397" t="s">
        <v>133</v>
      </c>
      <c r="CZ14" s="398"/>
      <c r="DA14" s="399"/>
      <c r="DB14" s="397" t="s">
        <v>137</v>
      </c>
      <c r="DC14" s="398"/>
      <c r="DD14" s="399"/>
      <c r="DE14" s="397" t="s">
        <v>138</v>
      </c>
      <c r="DF14" s="398"/>
      <c r="DG14" s="399"/>
      <c r="DH14" s="329"/>
      <c r="DI14" s="329"/>
      <c r="DJ14" s="396"/>
      <c r="DK14" s="396"/>
      <c r="DL14" s="396"/>
      <c r="DM14" s="396"/>
      <c r="DN14" s="396"/>
      <c r="DO14" s="396"/>
      <c r="DP14" s="396"/>
      <c r="DQ14" s="396"/>
      <c r="DR14" s="396"/>
      <c r="DS14" s="396"/>
      <c r="DT14" s="396"/>
      <c r="DU14" s="396"/>
      <c r="DV14" s="396"/>
      <c r="DW14" s="396"/>
      <c r="DX14" s="396"/>
      <c r="DY14" s="396"/>
      <c r="DZ14" s="396"/>
      <c r="EA14" s="396"/>
      <c r="EB14" s="396"/>
      <c r="EC14" s="396"/>
      <c r="ED14" s="396"/>
      <c r="EE14" s="396"/>
      <c r="EF14" s="396"/>
      <c r="EG14" s="396"/>
      <c r="EH14" s="396"/>
      <c r="EI14" s="396"/>
      <c r="EJ14" s="396"/>
      <c r="EK14" s="396"/>
      <c r="EL14" s="396"/>
      <c r="EM14" s="396"/>
      <c r="EN14" s="396"/>
      <c r="EO14" s="396"/>
      <c r="EP14" s="396"/>
      <c r="EQ14" s="396"/>
      <c r="ER14" s="396"/>
      <c r="ES14" s="396"/>
      <c r="ET14" s="396"/>
      <c r="EU14" s="396"/>
      <c r="EV14" s="396"/>
      <c r="EW14" s="396"/>
      <c r="EX14" s="396"/>
      <c r="EY14" s="396"/>
      <c r="EZ14" s="396"/>
      <c r="FA14" s="396"/>
      <c r="FB14" s="396"/>
      <c r="FC14" s="396"/>
      <c r="FD14" s="396"/>
      <c r="FE14" s="396"/>
      <c r="FF14" s="396"/>
      <c r="FG14" s="396"/>
      <c r="FH14" s="396"/>
      <c r="FI14" s="396"/>
      <c r="FJ14" s="396"/>
      <c r="FK14" s="396"/>
      <c r="FL14" s="396"/>
      <c r="FM14" s="396"/>
      <c r="FN14" s="396"/>
    </row>
    <row r="15" spans="1:170">
      <c r="A15" s="330"/>
      <c r="B15" s="329"/>
      <c r="C15" s="329"/>
      <c r="D15" s="329"/>
      <c r="E15" s="328"/>
      <c r="F15" s="322" t="str">
        <f>F2</f>
        <v>Central 1</v>
      </c>
      <c r="G15" s="392">
        <f t="shared" ref="G15:G26" si="5">SUM(G2:I2)</f>
        <v>1759</v>
      </c>
      <c r="H15" s="393"/>
      <c r="I15" s="394"/>
      <c r="J15" s="392">
        <f t="shared" ref="J15:J26" si="6">SUM(J2:L2)</f>
        <v>1645</v>
      </c>
      <c r="K15" s="393"/>
      <c r="L15" s="394"/>
      <c r="M15" s="392">
        <f t="shared" ref="M15:M26" si="7">SUM(M2:O2)</f>
        <v>1725</v>
      </c>
      <c r="N15" s="393"/>
      <c r="O15" s="394"/>
      <c r="P15" s="392">
        <f t="shared" ref="P15:P26" si="8">SUM(P2:R2)</f>
        <v>1726</v>
      </c>
      <c r="Q15" s="393"/>
      <c r="R15" s="394"/>
      <c r="S15" s="392">
        <f t="shared" ref="S15:S26" si="9">SUM(S2:U2)</f>
        <v>1607</v>
      </c>
      <c r="T15" s="393"/>
      <c r="U15" s="394"/>
      <c r="V15" s="392">
        <f t="shared" ref="V15:V26" si="10">SUM(V2:X2)</f>
        <v>1667</v>
      </c>
      <c r="W15" s="393"/>
      <c r="X15" s="394"/>
      <c r="Y15" s="392">
        <f t="shared" ref="Y15:Y26" si="11">SUM(Y2:AA2)</f>
        <v>1815</v>
      </c>
      <c r="Z15" s="393"/>
      <c r="AA15" s="394"/>
      <c r="AB15" s="392">
        <f t="shared" ref="AB15:AB26" si="12">SUM(AB2:AD2)</f>
        <v>1672</v>
      </c>
      <c r="AC15" s="393"/>
      <c r="AD15" s="394"/>
      <c r="AE15" s="392">
        <f t="shared" ref="AE15:AE26" si="13">SUM(AE2:AG2)</f>
        <v>1706</v>
      </c>
      <c r="AF15" s="393"/>
      <c r="AG15" s="394"/>
      <c r="AH15" s="392">
        <f t="shared" ref="AH15:AH26" si="14">SUM(AH2:AJ2)</f>
        <v>1567</v>
      </c>
      <c r="AI15" s="393"/>
      <c r="AJ15" s="394"/>
      <c r="AK15" s="392">
        <f t="shared" ref="AK15:AK26" si="15">SUM(AK2:AM2)</f>
        <v>1737</v>
      </c>
      <c r="AL15" s="393"/>
      <c r="AM15" s="394"/>
      <c r="AN15" s="392">
        <f t="shared" ref="AN15:AN26" si="16">SUM(AN2:AP2)</f>
        <v>1671</v>
      </c>
      <c r="AO15" s="393"/>
      <c r="AP15" s="394"/>
      <c r="AQ15" s="392">
        <f t="shared" ref="AQ15:AQ26" si="17">SUM(AQ2:AS2)</f>
        <v>1585</v>
      </c>
      <c r="AR15" s="393"/>
      <c r="AS15" s="394"/>
      <c r="AT15" s="392">
        <f t="shared" ref="AT15:AT26" si="18">SUM(AT2:AV2)</f>
        <v>1738</v>
      </c>
      <c r="AU15" s="393"/>
      <c r="AV15" s="394"/>
      <c r="AW15" s="392">
        <f t="shared" ref="AW15:AW26" si="19">SUM(AW2:AY2)</f>
        <v>1718</v>
      </c>
      <c r="AX15" s="393"/>
      <c r="AY15" s="394"/>
      <c r="AZ15" s="392">
        <f t="shared" ref="AZ15:AZ26" si="20">SUM(AZ2:BB2)</f>
        <v>0</v>
      </c>
      <c r="BA15" s="393"/>
      <c r="BB15" s="394"/>
      <c r="BC15" s="392">
        <f t="shared" ref="BC15:BC26" si="21">SUM(BC2:BE2)</f>
        <v>0</v>
      </c>
      <c r="BD15" s="393"/>
      <c r="BE15" s="394"/>
      <c r="BF15" s="392">
        <f t="shared" ref="BF15:BF26" si="22">SUM(BF2:BH2)</f>
        <v>0</v>
      </c>
      <c r="BG15" s="393"/>
      <c r="BH15" s="394"/>
      <c r="BI15" s="392">
        <f t="shared" ref="BI15:BI26" si="23">SUM(BI2:BK2)</f>
        <v>0</v>
      </c>
      <c r="BJ15" s="393"/>
      <c r="BK15" s="394"/>
      <c r="BL15" s="392">
        <f t="shared" ref="BL15:BL26" si="24">SUM(BL2:BN2)</f>
        <v>0</v>
      </c>
      <c r="BM15" s="393"/>
      <c r="BN15" s="394"/>
      <c r="BO15" s="392">
        <f t="shared" ref="BO15:BO26" si="25">SUM(BO2:BQ2)</f>
        <v>0</v>
      </c>
      <c r="BP15" s="393"/>
      <c r="BQ15" s="394"/>
      <c r="BR15" s="392">
        <f t="shared" ref="BR15:BR26" si="26">SUM(BR2:BT2)</f>
        <v>0</v>
      </c>
      <c r="BS15" s="393"/>
      <c r="BT15" s="394"/>
      <c r="BU15" s="392">
        <f t="shared" ref="BU15:BU26" si="27">SUM(BU2:BW2)</f>
        <v>0</v>
      </c>
      <c r="BV15" s="393"/>
      <c r="BW15" s="394"/>
      <c r="BX15" s="392">
        <f t="shared" ref="BX15:BX26" si="28">SUM(BX2:BZ2)</f>
        <v>0</v>
      </c>
      <c r="BY15" s="393"/>
      <c r="BZ15" s="394"/>
      <c r="CA15" s="392">
        <f t="shared" ref="CA15:CA26" si="29">SUM(CA2:CC2)</f>
        <v>0</v>
      </c>
      <c r="CB15" s="393"/>
      <c r="CC15" s="394"/>
      <c r="CD15" s="392">
        <f t="shared" ref="CD15:CD26" si="30">SUM(CD2:CF2)</f>
        <v>0</v>
      </c>
      <c r="CE15" s="393"/>
      <c r="CF15" s="394"/>
      <c r="CG15" s="392">
        <f t="shared" ref="CG15:CG26" si="31">SUM(CG2:CI2)</f>
        <v>0</v>
      </c>
      <c r="CH15" s="393"/>
      <c r="CI15" s="394"/>
      <c r="CJ15" s="392">
        <f t="shared" ref="CJ15:CJ26" si="32">SUM(CJ2:CL2)</f>
        <v>0</v>
      </c>
      <c r="CK15" s="393"/>
      <c r="CL15" s="394"/>
      <c r="CM15" s="392">
        <f t="shared" ref="CM15:CM26" si="33">SUM(CM2:CO2)</f>
        <v>0</v>
      </c>
      <c r="CN15" s="393"/>
      <c r="CO15" s="394"/>
      <c r="CP15" s="392">
        <f t="shared" ref="CP15:CP26" si="34">SUM(CP2:CR2)</f>
        <v>0</v>
      </c>
      <c r="CQ15" s="393"/>
      <c r="CR15" s="394"/>
      <c r="CS15" s="392">
        <f t="shared" ref="CS15:CS26" si="35">SUM(CS2:CU2)</f>
        <v>0</v>
      </c>
      <c r="CT15" s="393"/>
      <c r="CU15" s="394"/>
      <c r="CV15" s="392">
        <f t="shared" ref="CV15:CV26" si="36">SUM(CV2:CX2)</f>
        <v>0</v>
      </c>
      <c r="CW15" s="393"/>
      <c r="CX15" s="394"/>
      <c r="CY15" s="392">
        <f t="shared" ref="CY15:CY26" si="37">SUM(CY2:DA2)</f>
        <v>0</v>
      </c>
      <c r="CZ15" s="393"/>
      <c r="DA15" s="394"/>
      <c r="DB15" s="392">
        <f t="shared" ref="DB15:DB26" si="38">SUM(DB2:DD2)</f>
        <v>0</v>
      </c>
      <c r="DC15" s="393"/>
      <c r="DD15" s="394"/>
      <c r="DE15" s="392">
        <f t="shared" ref="DE15:DE26" si="39">SUM(DE2:DG2)</f>
        <v>0</v>
      </c>
      <c r="DF15" s="393"/>
      <c r="DG15" s="394"/>
      <c r="DH15" s="51"/>
      <c r="DI15" s="51"/>
      <c r="DJ15" s="395"/>
      <c r="DK15" s="395"/>
      <c r="DL15" s="395"/>
      <c r="DM15" s="395"/>
      <c r="DN15" s="395"/>
      <c r="DO15" s="395"/>
      <c r="DP15" s="395"/>
      <c r="DQ15" s="395"/>
      <c r="DR15" s="395"/>
      <c r="DS15" s="395"/>
      <c r="DT15" s="395"/>
      <c r="DU15" s="395"/>
      <c r="DV15" s="395"/>
      <c r="DW15" s="395"/>
      <c r="DX15" s="395"/>
      <c r="DY15" s="395"/>
      <c r="DZ15" s="395"/>
      <c r="EA15" s="395"/>
      <c r="EB15" s="395"/>
      <c r="EC15" s="395"/>
      <c r="ED15" s="395"/>
      <c r="EE15" s="395"/>
      <c r="EF15" s="395"/>
      <c r="EG15" s="395"/>
      <c r="EH15" s="395"/>
      <c r="EI15" s="395"/>
      <c r="EJ15" s="395"/>
      <c r="EK15" s="395"/>
      <c r="EL15" s="395"/>
      <c r="EM15" s="395"/>
      <c r="EN15" s="395"/>
      <c r="EO15" s="395"/>
      <c r="EP15" s="395"/>
      <c r="EQ15" s="395"/>
      <c r="ER15" s="395"/>
      <c r="ES15" s="395"/>
      <c r="ET15" s="395"/>
      <c r="EU15" s="395"/>
      <c r="EV15" s="395"/>
      <c r="EW15" s="395"/>
      <c r="EX15" s="395"/>
      <c r="EY15" s="395"/>
      <c r="EZ15" s="395"/>
      <c r="FA15" s="395"/>
      <c r="FB15" s="395"/>
      <c r="FC15" s="395"/>
      <c r="FD15" s="395"/>
      <c r="FE15" s="395"/>
      <c r="FF15" s="395"/>
      <c r="FG15" s="395"/>
      <c r="FH15" s="395"/>
      <c r="FI15" s="395"/>
      <c r="FJ15" s="395"/>
      <c r="FK15" s="395"/>
      <c r="FL15" s="395"/>
      <c r="FM15" s="395"/>
      <c r="FN15" s="395"/>
    </row>
    <row r="16" spans="1:170">
      <c r="A16" s="330"/>
      <c r="B16" s="329"/>
      <c r="C16" s="329"/>
      <c r="D16" s="329"/>
      <c r="E16" s="328"/>
      <c r="F16" s="322" t="str">
        <f t="shared" ref="F16:F26" si="40">F3</f>
        <v>Lafayette</v>
      </c>
      <c r="G16" s="392">
        <f t="shared" si="5"/>
        <v>1597</v>
      </c>
      <c r="H16" s="393"/>
      <c r="I16" s="394"/>
      <c r="J16" s="392">
        <f t="shared" si="6"/>
        <v>1543</v>
      </c>
      <c r="K16" s="393"/>
      <c r="L16" s="394"/>
      <c r="M16" s="392">
        <f t="shared" si="7"/>
        <v>1635</v>
      </c>
      <c r="N16" s="393"/>
      <c r="O16" s="394"/>
      <c r="P16" s="392">
        <f t="shared" si="8"/>
        <v>1671</v>
      </c>
      <c r="Q16" s="393"/>
      <c r="R16" s="394"/>
      <c r="S16" s="392">
        <f t="shared" si="9"/>
        <v>1680</v>
      </c>
      <c r="T16" s="393"/>
      <c r="U16" s="394"/>
      <c r="V16" s="392">
        <f t="shared" si="10"/>
        <v>1653</v>
      </c>
      <c r="W16" s="393"/>
      <c r="X16" s="394"/>
      <c r="Y16" s="392">
        <f t="shared" si="11"/>
        <v>1706</v>
      </c>
      <c r="Z16" s="393"/>
      <c r="AA16" s="394"/>
      <c r="AB16" s="392">
        <f t="shared" si="12"/>
        <v>1681</v>
      </c>
      <c r="AC16" s="393"/>
      <c r="AD16" s="394"/>
      <c r="AE16" s="392">
        <f t="shared" si="13"/>
        <v>1615</v>
      </c>
      <c r="AF16" s="393"/>
      <c r="AG16" s="394"/>
      <c r="AH16" s="392">
        <f t="shared" si="14"/>
        <v>1658</v>
      </c>
      <c r="AI16" s="393"/>
      <c r="AJ16" s="394"/>
      <c r="AK16" s="392">
        <f t="shared" si="15"/>
        <v>1868</v>
      </c>
      <c r="AL16" s="393"/>
      <c r="AM16" s="394"/>
      <c r="AN16" s="392">
        <f t="shared" si="16"/>
        <v>1574</v>
      </c>
      <c r="AO16" s="393"/>
      <c r="AP16" s="394"/>
      <c r="AQ16" s="392">
        <f t="shared" si="17"/>
        <v>1582</v>
      </c>
      <c r="AR16" s="393"/>
      <c r="AS16" s="394"/>
      <c r="AT16" s="392">
        <f t="shared" si="18"/>
        <v>1681</v>
      </c>
      <c r="AU16" s="393"/>
      <c r="AV16" s="394"/>
      <c r="AW16" s="392">
        <f t="shared" si="19"/>
        <v>1697</v>
      </c>
      <c r="AX16" s="393"/>
      <c r="AY16" s="394"/>
      <c r="AZ16" s="392">
        <f t="shared" si="20"/>
        <v>0</v>
      </c>
      <c r="BA16" s="393"/>
      <c r="BB16" s="394"/>
      <c r="BC16" s="392">
        <f t="shared" si="21"/>
        <v>0</v>
      </c>
      <c r="BD16" s="393"/>
      <c r="BE16" s="394"/>
      <c r="BF16" s="392">
        <f t="shared" si="22"/>
        <v>0</v>
      </c>
      <c r="BG16" s="393"/>
      <c r="BH16" s="394"/>
      <c r="BI16" s="392">
        <f t="shared" si="23"/>
        <v>0</v>
      </c>
      <c r="BJ16" s="393"/>
      <c r="BK16" s="394"/>
      <c r="BL16" s="392">
        <f t="shared" si="24"/>
        <v>0</v>
      </c>
      <c r="BM16" s="393"/>
      <c r="BN16" s="394"/>
      <c r="BO16" s="392">
        <f t="shared" si="25"/>
        <v>0</v>
      </c>
      <c r="BP16" s="393"/>
      <c r="BQ16" s="394"/>
      <c r="BR16" s="392">
        <f t="shared" si="26"/>
        <v>0</v>
      </c>
      <c r="BS16" s="393"/>
      <c r="BT16" s="394"/>
      <c r="BU16" s="392">
        <f t="shared" si="27"/>
        <v>0</v>
      </c>
      <c r="BV16" s="393"/>
      <c r="BW16" s="394"/>
      <c r="BX16" s="392">
        <f t="shared" si="28"/>
        <v>0</v>
      </c>
      <c r="BY16" s="393"/>
      <c r="BZ16" s="394"/>
      <c r="CA16" s="392">
        <f t="shared" si="29"/>
        <v>0</v>
      </c>
      <c r="CB16" s="393"/>
      <c r="CC16" s="394"/>
      <c r="CD16" s="392">
        <f t="shared" si="30"/>
        <v>0</v>
      </c>
      <c r="CE16" s="393"/>
      <c r="CF16" s="394"/>
      <c r="CG16" s="392">
        <f t="shared" si="31"/>
        <v>0</v>
      </c>
      <c r="CH16" s="393"/>
      <c r="CI16" s="394"/>
      <c r="CJ16" s="392">
        <f t="shared" si="32"/>
        <v>0</v>
      </c>
      <c r="CK16" s="393"/>
      <c r="CL16" s="394"/>
      <c r="CM16" s="392">
        <f t="shared" si="33"/>
        <v>0</v>
      </c>
      <c r="CN16" s="393"/>
      <c r="CO16" s="394"/>
      <c r="CP16" s="392">
        <f t="shared" si="34"/>
        <v>0</v>
      </c>
      <c r="CQ16" s="393"/>
      <c r="CR16" s="394"/>
      <c r="CS16" s="392">
        <f t="shared" si="35"/>
        <v>0</v>
      </c>
      <c r="CT16" s="393"/>
      <c r="CU16" s="394"/>
      <c r="CV16" s="392">
        <f t="shared" si="36"/>
        <v>0</v>
      </c>
      <c r="CW16" s="393"/>
      <c r="CX16" s="394"/>
      <c r="CY16" s="392">
        <f t="shared" si="37"/>
        <v>0</v>
      </c>
      <c r="CZ16" s="393"/>
      <c r="DA16" s="394"/>
      <c r="DB16" s="392">
        <f t="shared" si="38"/>
        <v>0</v>
      </c>
      <c r="DC16" s="393"/>
      <c r="DD16" s="394"/>
      <c r="DE16" s="392">
        <f t="shared" si="39"/>
        <v>0</v>
      </c>
      <c r="DF16" s="393"/>
      <c r="DG16" s="394"/>
      <c r="DH16" s="51"/>
      <c r="DI16" s="51"/>
      <c r="DJ16" s="395"/>
      <c r="DK16" s="395"/>
      <c r="DL16" s="395"/>
      <c r="DM16" s="395"/>
      <c r="DN16" s="395"/>
      <c r="DO16" s="395"/>
      <c r="DP16" s="395"/>
      <c r="DQ16" s="395"/>
      <c r="DR16" s="395"/>
      <c r="DS16" s="395"/>
      <c r="DT16" s="395"/>
      <c r="DU16" s="395"/>
      <c r="DV16" s="395"/>
      <c r="DW16" s="395"/>
      <c r="DX16" s="395"/>
      <c r="DY16" s="395"/>
      <c r="DZ16" s="395"/>
      <c r="EA16" s="395"/>
      <c r="EB16" s="395"/>
      <c r="EC16" s="395"/>
      <c r="ED16" s="395"/>
      <c r="EE16" s="395"/>
      <c r="EF16" s="395"/>
      <c r="EG16" s="395"/>
      <c r="EH16" s="395"/>
      <c r="EI16" s="395"/>
      <c r="EJ16" s="395"/>
      <c r="EK16" s="395"/>
      <c r="EL16" s="395"/>
      <c r="EM16" s="395"/>
      <c r="EN16" s="395"/>
      <c r="EO16" s="395"/>
      <c r="EP16" s="395"/>
      <c r="EQ16" s="395"/>
      <c r="ER16" s="395"/>
      <c r="ES16" s="395"/>
      <c r="ET16" s="395"/>
      <c r="EU16" s="395"/>
      <c r="EV16" s="395"/>
      <c r="EW16" s="395"/>
      <c r="EX16" s="395"/>
      <c r="EY16" s="395"/>
      <c r="EZ16" s="395"/>
      <c r="FA16" s="395"/>
      <c r="FB16" s="395"/>
      <c r="FC16" s="395"/>
      <c r="FD16" s="395"/>
      <c r="FE16" s="395"/>
      <c r="FF16" s="395"/>
      <c r="FG16" s="395"/>
      <c r="FH16" s="395"/>
      <c r="FI16" s="395"/>
      <c r="FJ16" s="395"/>
      <c r="FK16" s="395"/>
      <c r="FL16" s="395"/>
      <c r="FM16" s="395"/>
      <c r="FN16" s="395"/>
    </row>
    <row r="17" spans="1:170">
      <c r="A17" s="330"/>
      <c r="B17" s="329"/>
      <c r="C17" s="329"/>
      <c r="D17" s="329"/>
      <c r="E17" s="328"/>
      <c r="F17" s="322" t="str">
        <f t="shared" si="40"/>
        <v>Metro</v>
      </c>
      <c r="G17" s="392">
        <f t="shared" si="5"/>
        <v>1669</v>
      </c>
      <c r="H17" s="393"/>
      <c r="I17" s="394"/>
      <c r="J17" s="392">
        <f t="shared" si="6"/>
        <v>1710</v>
      </c>
      <c r="K17" s="393"/>
      <c r="L17" s="394"/>
      <c r="M17" s="392">
        <f t="shared" si="7"/>
        <v>1789</v>
      </c>
      <c r="N17" s="393"/>
      <c r="O17" s="394"/>
      <c r="P17" s="392">
        <f t="shared" si="8"/>
        <v>1819</v>
      </c>
      <c r="Q17" s="393"/>
      <c r="R17" s="394"/>
      <c r="S17" s="392">
        <f t="shared" si="9"/>
        <v>1637</v>
      </c>
      <c r="T17" s="393"/>
      <c r="U17" s="394"/>
      <c r="V17" s="392">
        <f t="shared" si="10"/>
        <v>1814</v>
      </c>
      <c r="W17" s="393"/>
      <c r="X17" s="394"/>
      <c r="Y17" s="392">
        <f t="shared" si="11"/>
        <v>1764</v>
      </c>
      <c r="Z17" s="393"/>
      <c r="AA17" s="394"/>
      <c r="AB17" s="392">
        <f t="shared" si="12"/>
        <v>1731</v>
      </c>
      <c r="AC17" s="393"/>
      <c r="AD17" s="394"/>
      <c r="AE17" s="392">
        <f t="shared" si="13"/>
        <v>1775</v>
      </c>
      <c r="AF17" s="393"/>
      <c r="AG17" s="394"/>
      <c r="AH17" s="392">
        <f t="shared" si="14"/>
        <v>1655</v>
      </c>
      <c r="AI17" s="393"/>
      <c r="AJ17" s="394"/>
      <c r="AK17" s="392">
        <f t="shared" si="15"/>
        <v>1767</v>
      </c>
      <c r="AL17" s="393"/>
      <c r="AM17" s="394"/>
      <c r="AN17" s="392">
        <f t="shared" si="16"/>
        <v>1672</v>
      </c>
      <c r="AO17" s="393"/>
      <c r="AP17" s="394"/>
      <c r="AQ17" s="392">
        <f t="shared" si="17"/>
        <v>1772</v>
      </c>
      <c r="AR17" s="393"/>
      <c r="AS17" s="394"/>
      <c r="AT17" s="392">
        <f t="shared" si="18"/>
        <v>1698</v>
      </c>
      <c r="AU17" s="393"/>
      <c r="AV17" s="394"/>
      <c r="AW17" s="392">
        <f t="shared" si="19"/>
        <v>1713</v>
      </c>
      <c r="AX17" s="393"/>
      <c r="AY17" s="394"/>
      <c r="AZ17" s="392">
        <f t="shared" si="20"/>
        <v>0</v>
      </c>
      <c r="BA17" s="393"/>
      <c r="BB17" s="394"/>
      <c r="BC17" s="392">
        <f t="shared" si="21"/>
        <v>0</v>
      </c>
      <c r="BD17" s="393"/>
      <c r="BE17" s="394"/>
      <c r="BF17" s="392">
        <f t="shared" si="22"/>
        <v>0</v>
      </c>
      <c r="BG17" s="393"/>
      <c r="BH17" s="394"/>
      <c r="BI17" s="392">
        <f t="shared" si="23"/>
        <v>0</v>
      </c>
      <c r="BJ17" s="393"/>
      <c r="BK17" s="394"/>
      <c r="BL17" s="392">
        <f t="shared" si="24"/>
        <v>0</v>
      </c>
      <c r="BM17" s="393"/>
      <c r="BN17" s="394"/>
      <c r="BO17" s="392">
        <f t="shared" si="25"/>
        <v>0</v>
      </c>
      <c r="BP17" s="393"/>
      <c r="BQ17" s="394"/>
      <c r="BR17" s="392">
        <f t="shared" si="26"/>
        <v>0</v>
      </c>
      <c r="BS17" s="393"/>
      <c r="BT17" s="394"/>
      <c r="BU17" s="392">
        <f t="shared" si="27"/>
        <v>0</v>
      </c>
      <c r="BV17" s="393"/>
      <c r="BW17" s="394"/>
      <c r="BX17" s="392">
        <f t="shared" si="28"/>
        <v>0</v>
      </c>
      <c r="BY17" s="393"/>
      <c r="BZ17" s="394"/>
      <c r="CA17" s="392">
        <f t="shared" si="29"/>
        <v>0</v>
      </c>
      <c r="CB17" s="393"/>
      <c r="CC17" s="394"/>
      <c r="CD17" s="392">
        <f t="shared" si="30"/>
        <v>0</v>
      </c>
      <c r="CE17" s="393"/>
      <c r="CF17" s="394"/>
      <c r="CG17" s="392">
        <f t="shared" si="31"/>
        <v>0</v>
      </c>
      <c r="CH17" s="393"/>
      <c r="CI17" s="394"/>
      <c r="CJ17" s="392">
        <f t="shared" si="32"/>
        <v>0</v>
      </c>
      <c r="CK17" s="393"/>
      <c r="CL17" s="394"/>
      <c r="CM17" s="392">
        <f t="shared" si="33"/>
        <v>0</v>
      </c>
      <c r="CN17" s="393"/>
      <c r="CO17" s="394"/>
      <c r="CP17" s="392">
        <f t="shared" si="34"/>
        <v>0</v>
      </c>
      <c r="CQ17" s="393"/>
      <c r="CR17" s="394"/>
      <c r="CS17" s="392">
        <f t="shared" si="35"/>
        <v>0</v>
      </c>
      <c r="CT17" s="393"/>
      <c r="CU17" s="394"/>
      <c r="CV17" s="392">
        <f t="shared" si="36"/>
        <v>0</v>
      </c>
      <c r="CW17" s="393"/>
      <c r="CX17" s="394"/>
      <c r="CY17" s="392">
        <f t="shared" si="37"/>
        <v>0</v>
      </c>
      <c r="CZ17" s="393"/>
      <c r="DA17" s="394"/>
      <c r="DB17" s="392">
        <f t="shared" si="38"/>
        <v>0</v>
      </c>
      <c r="DC17" s="393"/>
      <c r="DD17" s="394"/>
      <c r="DE17" s="392">
        <f t="shared" si="39"/>
        <v>0</v>
      </c>
      <c r="DF17" s="393"/>
      <c r="DG17" s="394"/>
      <c r="DH17" s="51"/>
      <c r="DI17" s="51"/>
      <c r="DJ17" s="395"/>
      <c r="DK17" s="395"/>
      <c r="DL17" s="395"/>
      <c r="DM17" s="395"/>
      <c r="DN17" s="395"/>
      <c r="DO17" s="395"/>
      <c r="DP17" s="395"/>
      <c r="DQ17" s="395"/>
      <c r="DR17" s="395"/>
      <c r="DS17" s="395"/>
      <c r="DT17" s="395"/>
      <c r="DU17" s="395"/>
      <c r="DV17" s="395"/>
      <c r="DW17" s="395"/>
      <c r="DX17" s="395"/>
      <c r="DY17" s="395"/>
      <c r="DZ17" s="395"/>
      <c r="EA17" s="395"/>
      <c r="EB17" s="395"/>
      <c r="EC17" s="395"/>
      <c r="ED17" s="395"/>
      <c r="EE17" s="395"/>
      <c r="EF17" s="395"/>
      <c r="EG17" s="395"/>
      <c r="EH17" s="395"/>
      <c r="EI17" s="395"/>
      <c r="EJ17" s="395"/>
      <c r="EK17" s="395"/>
      <c r="EL17" s="395"/>
      <c r="EM17" s="395"/>
      <c r="EN17" s="395"/>
      <c r="EO17" s="395"/>
      <c r="EP17" s="395"/>
      <c r="EQ17" s="395"/>
      <c r="ER17" s="395"/>
      <c r="ES17" s="395"/>
      <c r="ET17" s="395"/>
      <c r="EU17" s="395"/>
      <c r="EV17" s="395"/>
      <c r="EW17" s="395"/>
      <c r="EX17" s="395"/>
      <c r="EY17" s="395"/>
      <c r="EZ17" s="395"/>
      <c r="FA17" s="395"/>
      <c r="FB17" s="395"/>
      <c r="FC17" s="395"/>
      <c r="FD17" s="395"/>
      <c r="FE17" s="395"/>
      <c r="FF17" s="395"/>
      <c r="FG17" s="395"/>
      <c r="FH17" s="395"/>
      <c r="FI17" s="395"/>
      <c r="FJ17" s="395"/>
      <c r="FK17" s="395"/>
      <c r="FL17" s="395"/>
      <c r="FM17" s="395"/>
      <c r="FN17" s="395"/>
    </row>
    <row r="18" spans="1:170">
      <c r="A18" s="330"/>
      <c r="B18" s="329"/>
      <c r="C18" s="329"/>
      <c r="D18" s="329"/>
      <c r="E18" s="328"/>
      <c r="F18" s="322" t="str">
        <f t="shared" si="40"/>
        <v>Exeter</v>
      </c>
      <c r="G18" s="392">
        <f t="shared" si="5"/>
        <v>1817</v>
      </c>
      <c r="H18" s="393"/>
      <c r="I18" s="394"/>
      <c r="J18" s="392">
        <f t="shared" si="6"/>
        <v>1717</v>
      </c>
      <c r="K18" s="393"/>
      <c r="L18" s="394"/>
      <c r="M18" s="392">
        <f t="shared" si="7"/>
        <v>1742</v>
      </c>
      <c r="N18" s="393"/>
      <c r="O18" s="394"/>
      <c r="P18" s="392">
        <f t="shared" si="8"/>
        <v>1740</v>
      </c>
      <c r="Q18" s="393"/>
      <c r="R18" s="394"/>
      <c r="S18" s="392">
        <f t="shared" si="9"/>
        <v>1852</v>
      </c>
      <c r="T18" s="393"/>
      <c r="U18" s="394"/>
      <c r="V18" s="392">
        <f t="shared" si="10"/>
        <v>1864</v>
      </c>
      <c r="W18" s="393"/>
      <c r="X18" s="394"/>
      <c r="Y18" s="392">
        <f t="shared" si="11"/>
        <v>1871</v>
      </c>
      <c r="Z18" s="393"/>
      <c r="AA18" s="394"/>
      <c r="AB18" s="392">
        <f t="shared" si="12"/>
        <v>1706</v>
      </c>
      <c r="AC18" s="393"/>
      <c r="AD18" s="394"/>
      <c r="AE18" s="392">
        <f t="shared" si="13"/>
        <v>1791</v>
      </c>
      <c r="AF18" s="393"/>
      <c r="AG18" s="394"/>
      <c r="AH18" s="392">
        <f t="shared" si="14"/>
        <v>1649</v>
      </c>
      <c r="AI18" s="393"/>
      <c r="AJ18" s="394"/>
      <c r="AK18" s="392">
        <f t="shared" si="15"/>
        <v>1763</v>
      </c>
      <c r="AL18" s="393"/>
      <c r="AM18" s="394"/>
      <c r="AN18" s="392">
        <f t="shared" si="16"/>
        <v>1830</v>
      </c>
      <c r="AO18" s="393"/>
      <c r="AP18" s="394"/>
      <c r="AQ18" s="392">
        <f t="shared" si="17"/>
        <v>1698</v>
      </c>
      <c r="AR18" s="393"/>
      <c r="AS18" s="394"/>
      <c r="AT18" s="392">
        <f t="shared" si="18"/>
        <v>1880</v>
      </c>
      <c r="AU18" s="393"/>
      <c r="AV18" s="394"/>
      <c r="AW18" s="392">
        <f t="shared" si="19"/>
        <v>1856</v>
      </c>
      <c r="AX18" s="393"/>
      <c r="AY18" s="394"/>
      <c r="AZ18" s="392">
        <f t="shared" si="20"/>
        <v>0</v>
      </c>
      <c r="BA18" s="393"/>
      <c r="BB18" s="394"/>
      <c r="BC18" s="392">
        <f t="shared" si="21"/>
        <v>0</v>
      </c>
      <c r="BD18" s="393"/>
      <c r="BE18" s="394"/>
      <c r="BF18" s="392">
        <f t="shared" si="22"/>
        <v>0</v>
      </c>
      <c r="BG18" s="393"/>
      <c r="BH18" s="394"/>
      <c r="BI18" s="392">
        <f t="shared" si="23"/>
        <v>0</v>
      </c>
      <c r="BJ18" s="393"/>
      <c r="BK18" s="394"/>
      <c r="BL18" s="392">
        <f t="shared" si="24"/>
        <v>0</v>
      </c>
      <c r="BM18" s="393"/>
      <c r="BN18" s="394"/>
      <c r="BO18" s="392">
        <f t="shared" si="25"/>
        <v>0</v>
      </c>
      <c r="BP18" s="393"/>
      <c r="BQ18" s="394"/>
      <c r="BR18" s="392">
        <f t="shared" si="26"/>
        <v>0</v>
      </c>
      <c r="BS18" s="393"/>
      <c r="BT18" s="394"/>
      <c r="BU18" s="392">
        <f t="shared" si="27"/>
        <v>0</v>
      </c>
      <c r="BV18" s="393"/>
      <c r="BW18" s="394"/>
      <c r="BX18" s="392">
        <f t="shared" si="28"/>
        <v>0</v>
      </c>
      <c r="BY18" s="393"/>
      <c r="BZ18" s="394"/>
      <c r="CA18" s="392">
        <f t="shared" si="29"/>
        <v>0</v>
      </c>
      <c r="CB18" s="393"/>
      <c r="CC18" s="394"/>
      <c r="CD18" s="392">
        <f t="shared" si="30"/>
        <v>0</v>
      </c>
      <c r="CE18" s="393"/>
      <c r="CF18" s="394"/>
      <c r="CG18" s="392">
        <f t="shared" si="31"/>
        <v>0</v>
      </c>
      <c r="CH18" s="393"/>
      <c r="CI18" s="394"/>
      <c r="CJ18" s="392">
        <f t="shared" si="32"/>
        <v>0</v>
      </c>
      <c r="CK18" s="393"/>
      <c r="CL18" s="394"/>
      <c r="CM18" s="392">
        <f t="shared" si="33"/>
        <v>0</v>
      </c>
      <c r="CN18" s="393"/>
      <c r="CO18" s="394"/>
      <c r="CP18" s="392">
        <f t="shared" si="34"/>
        <v>0</v>
      </c>
      <c r="CQ18" s="393"/>
      <c r="CR18" s="394"/>
      <c r="CS18" s="392">
        <f t="shared" si="35"/>
        <v>0</v>
      </c>
      <c r="CT18" s="393"/>
      <c r="CU18" s="394"/>
      <c r="CV18" s="392">
        <f t="shared" si="36"/>
        <v>0</v>
      </c>
      <c r="CW18" s="393"/>
      <c r="CX18" s="394"/>
      <c r="CY18" s="392">
        <f t="shared" si="37"/>
        <v>0</v>
      </c>
      <c r="CZ18" s="393"/>
      <c r="DA18" s="394"/>
      <c r="DB18" s="392">
        <f t="shared" si="38"/>
        <v>0</v>
      </c>
      <c r="DC18" s="393"/>
      <c r="DD18" s="394"/>
      <c r="DE18" s="392">
        <f t="shared" si="39"/>
        <v>0</v>
      </c>
      <c r="DF18" s="393"/>
      <c r="DG18" s="394"/>
      <c r="DH18" s="51"/>
      <c r="DI18" s="51"/>
      <c r="DJ18" s="395"/>
      <c r="DK18" s="395"/>
      <c r="DL18" s="395"/>
      <c r="DM18" s="395"/>
      <c r="DN18" s="395"/>
      <c r="DO18" s="395"/>
      <c r="DP18" s="395"/>
      <c r="DQ18" s="395"/>
      <c r="DR18" s="395"/>
      <c r="DS18" s="395"/>
      <c r="DT18" s="395"/>
      <c r="DU18" s="395"/>
      <c r="DV18" s="395"/>
      <c r="DW18" s="395"/>
      <c r="DX18" s="395"/>
      <c r="DY18" s="395"/>
      <c r="DZ18" s="395"/>
      <c r="EA18" s="395"/>
      <c r="EB18" s="395"/>
      <c r="EC18" s="395"/>
      <c r="ED18" s="395"/>
      <c r="EE18" s="395"/>
      <c r="EF18" s="395"/>
      <c r="EG18" s="395"/>
      <c r="EH18" s="395"/>
      <c r="EI18" s="395"/>
      <c r="EJ18" s="395"/>
      <c r="EK18" s="395"/>
      <c r="EL18" s="395"/>
      <c r="EM18" s="395"/>
      <c r="EN18" s="395"/>
      <c r="EO18" s="395"/>
      <c r="EP18" s="395"/>
      <c r="EQ18" s="395"/>
      <c r="ER18" s="395"/>
      <c r="ES18" s="395"/>
      <c r="ET18" s="395"/>
      <c r="EU18" s="395"/>
      <c r="EV18" s="395"/>
      <c r="EW18" s="395"/>
      <c r="EX18" s="395"/>
      <c r="EY18" s="395"/>
      <c r="EZ18" s="395"/>
      <c r="FA18" s="395"/>
      <c r="FB18" s="395"/>
      <c r="FC18" s="395"/>
      <c r="FD18" s="395"/>
      <c r="FE18" s="395"/>
      <c r="FF18" s="395"/>
      <c r="FG18" s="395"/>
      <c r="FH18" s="395"/>
      <c r="FI18" s="395"/>
      <c r="FJ18" s="395"/>
      <c r="FK18" s="395"/>
      <c r="FL18" s="395"/>
      <c r="FM18" s="395"/>
      <c r="FN18" s="395"/>
    </row>
    <row r="19" spans="1:170">
      <c r="A19" s="330"/>
      <c r="B19" s="329"/>
      <c r="C19" s="329"/>
      <c r="D19" s="329"/>
      <c r="E19" s="328"/>
      <c r="F19" s="322" t="str">
        <f t="shared" si="40"/>
        <v>Hingham</v>
      </c>
      <c r="G19" s="392">
        <f t="shared" si="5"/>
        <v>1720</v>
      </c>
      <c r="H19" s="393"/>
      <c r="I19" s="394"/>
      <c r="J19" s="392">
        <f t="shared" si="6"/>
        <v>1840</v>
      </c>
      <c r="K19" s="393"/>
      <c r="L19" s="394"/>
      <c r="M19" s="392">
        <f t="shared" si="7"/>
        <v>1704</v>
      </c>
      <c r="N19" s="393"/>
      <c r="O19" s="394"/>
      <c r="P19" s="392">
        <f t="shared" si="8"/>
        <v>1750</v>
      </c>
      <c r="Q19" s="393"/>
      <c r="R19" s="394"/>
      <c r="S19" s="392">
        <f t="shared" si="9"/>
        <v>1708</v>
      </c>
      <c r="T19" s="393"/>
      <c r="U19" s="394"/>
      <c r="V19" s="392">
        <f t="shared" si="10"/>
        <v>1737</v>
      </c>
      <c r="W19" s="393"/>
      <c r="X19" s="394"/>
      <c r="Y19" s="392">
        <f t="shared" si="11"/>
        <v>1661</v>
      </c>
      <c r="Z19" s="393"/>
      <c r="AA19" s="394"/>
      <c r="AB19" s="392">
        <f t="shared" si="12"/>
        <v>1719</v>
      </c>
      <c r="AC19" s="393"/>
      <c r="AD19" s="394"/>
      <c r="AE19" s="392">
        <f t="shared" si="13"/>
        <v>1780</v>
      </c>
      <c r="AF19" s="393"/>
      <c r="AG19" s="394"/>
      <c r="AH19" s="392">
        <f t="shared" si="14"/>
        <v>1699</v>
      </c>
      <c r="AI19" s="393"/>
      <c r="AJ19" s="394"/>
      <c r="AK19" s="392">
        <f t="shared" si="15"/>
        <v>1778</v>
      </c>
      <c r="AL19" s="393"/>
      <c r="AM19" s="394"/>
      <c r="AN19" s="392">
        <f t="shared" si="16"/>
        <v>1644</v>
      </c>
      <c r="AO19" s="393"/>
      <c r="AP19" s="394"/>
      <c r="AQ19" s="392">
        <f t="shared" si="17"/>
        <v>1754</v>
      </c>
      <c r="AR19" s="393"/>
      <c r="AS19" s="394"/>
      <c r="AT19" s="392">
        <f t="shared" si="18"/>
        <v>1681</v>
      </c>
      <c r="AU19" s="393"/>
      <c r="AV19" s="394"/>
      <c r="AW19" s="392">
        <f t="shared" si="19"/>
        <v>1705</v>
      </c>
      <c r="AX19" s="393"/>
      <c r="AY19" s="394"/>
      <c r="AZ19" s="392">
        <f t="shared" si="20"/>
        <v>0</v>
      </c>
      <c r="BA19" s="393"/>
      <c r="BB19" s="394"/>
      <c r="BC19" s="392">
        <f t="shared" si="21"/>
        <v>0</v>
      </c>
      <c r="BD19" s="393"/>
      <c r="BE19" s="394"/>
      <c r="BF19" s="392">
        <f t="shared" si="22"/>
        <v>0</v>
      </c>
      <c r="BG19" s="393"/>
      <c r="BH19" s="394"/>
      <c r="BI19" s="392">
        <f t="shared" si="23"/>
        <v>0</v>
      </c>
      <c r="BJ19" s="393"/>
      <c r="BK19" s="394"/>
      <c r="BL19" s="392">
        <f t="shared" si="24"/>
        <v>0</v>
      </c>
      <c r="BM19" s="393"/>
      <c r="BN19" s="394"/>
      <c r="BO19" s="392">
        <f t="shared" si="25"/>
        <v>0</v>
      </c>
      <c r="BP19" s="393"/>
      <c r="BQ19" s="394"/>
      <c r="BR19" s="392">
        <f t="shared" si="26"/>
        <v>0</v>
      </c>
      <c r="BS19" s="393"/>
      <c r="BT19" s="394"/>
      <c r="BU19" s="392">
        <f t="shared" si="27"/>
        <v>0</v>
      </c>
      <c r="BV19" s="393"/>
      <c r="BW19" s="394"/>
      <c r="BX19" s="392">
        <f t="shared" si="28"/>
        <v>0</v>
      </c>
      <c r="BY19" s="393"/>
      <c r="BZ19" s="394"/>
      <c r="CA19" s="392">
        <f t="shared" si="29"/>
        <v>0</v>
      </c>
      <c r="CB19" s="393"/>
      <c r="CC19" s="394"/>
      <c r="CD19" s="392">
        <f t="shared" si="30"/>
        <v>0</v>
      </c>
      <c r="CE19" s="393"/>
      <c r="CF19" s="394"/>
      <c r="CG19" s="392">
        <f t="shared" si="31"/>
        <v>0</v>
      </c>
      <c r="CH19" s="393"/>
      <c r="CI19" s="394"/>
      <c r="CJ19" s="392">
        <f t="shared" si="32"/>
        <v>0</v>
      </c>
      <c r="CK19" s="393"/>
      <c r="CL19" s="394"/>
      <c r="CM19" s="392">
        <f t="shared" si="33"/>
        <v>0</v>
      </c>
      <c r="CN19" s="393"/>
      <c r="CO19" s="394"/>
      <c r="CP19" s="392">
        <f t="shared" si="34"/>
        <v>0</v>
      </c>
      <c r="CQ19" s="393"/>
      <c r="CR19" s="394"/>
      <c r="CS19" s="392">
        <f t="shared" si="35"/>
        <v>0</v>
      </c>
      <c r="CT19" s="393"/>
      <c r="CU19" s="394"/>
      <c r="CV19" s="392">
        <f t="shared" si="36"/>
        <v>0</v>
      </c>
      <c r="CW19" s="393"/>
      <c r="CX19" s="394"/>
      <c r="CY19" s="392">
        <f t="shared" si="37"/>
        <v>0</v>
      </c>
      <c r="CZ19" s="393"/>
      <c r="DA19" s="394"/>
      <c r="DB19" s="392">
        <f t="shared" si="38"/>
        <v>0</v>
      </c>
      <c r="DC19" s="393"/>
      <c r="DD19" s="394"/>
      <c r="DE19" s="392">
        <f t="shared" si="39"/>
        <v>0</v>
      </c>
      <c r="DF19" s="393"/>
      <c r="DG19" s="394"/>
      <c r="DH19" s="51"/>
      <c r="DI19" s="51"/>
      <c r="DJ19" s="395"/>
      <c r="DK19" s="395"/>
      <c r="DL19" s="395"/>
      <c r="DM19" s="395"/>
      <c r="DN19" s="395"/>
      <c r="DO19" s="395"/>
      <c r="DP19" s="395"/>
      <c r="DQ19" s="395"/>
      <c r="DR19" s="395"/>
      <c r="DS19" s="395"/>
      <c r="DT19" s="395"/>
      <c r="DU19" s="395"/>
      <c r="DV19" s="395"/>
      <c r="DW19" s="395"/>
      <c r="DX19" s="395"/>
      <c r="DY19" s="395"/>
      <c r="DZ19" s="395"/>
      <c r="EA19" s="395"/>
      <c r="EB19" s="395"/>
      <c r="EC19" s="395"/>
      <c r="ED19" s="395"/>
      <c r="EE19" s="395"/>
      <c r="EF19" s="395"/>
      <c r="EG19" s="395"/>
      <c r="EH19" s="395"/>
      <c r="EI19" s="395"/>
      <c r="EJ19" s="395"/>
      <c r="EK19" s="395"/>
      <c r="EL19" s="395"/>
      <c r="EM19" s="395"/>
      <c r="EN19" s="395"/>
      <c r="EO19" s="395"/>
      <c r="EP19" s="395"/>
      <c r="EQ19" s="395"/>
      <c r="ER19" s="395"/>
      <c r="ES19" s="395"/>
      <c r="ET19" s="395"/>
      <c r="EU19" s="395"/>
      <c r="EV19" s="395"/>
      <c r="EW19" s="395"/>
      <c r="EX19" s="395"/>
      <c r="EY19" s="395"/>
      <c r="EZ19" s="395"/>
      <c r="FA19" s="395"/>
      <c r="FB19" s="395"/>
      <c r="FC19" s="395"/>
      <c r="FD19" s="395"/>
      <c r="FE19" s="395"/>
      <c r="FF19" s="395"/>
      <c r="FG19" s="395"/>
      <c r="FH19" s="395"/>
      <c r="FI19" s="395"/>
      <c r="FJ19" s="395"/>
      <c r="FK19" s="395"/>
      <c r="FL19" s="395"/>
      <c r="FM19" s="395"/>
      <c r="FN19" s="395"/>
    </row>
    <row r="20" spans="1:170">
      <c r="A20" s="330"/>
      <c r="B20" s="329"/>
      <c r="C20" s="329"/>
      <c r="D20" s="329"/>
      <c r="E20" s="328"/>
      <c r="F20" s="322" t="str">
        <f t="shared" si="40"/>
        <v>Central 2</v>
      </c>
      <c r="G20" s="392">
        <f t="shared" si="5"/>
        <v>1662</v>
      </c>
      <c r="H20" s="393"/>
      <c r="I20" s="394"/>
      <c r="J20" s="392">
        <f t="shared" si="6"/>
        <v>1669</v>
      </c>
      <c r="K20" s="393"/>
      <c r="L20" s="394"/>
      <c r="M20" s="392">
        <f t="shared" si="7"/>
        <v>1633</v>
      </c>
      <c r="N20" s="393"/>
      <c r="O20" s="394"/>
      <c r="P20" s="392">
        <f t="shared" si="8"/>
        <v>1543</v>
      </c>
      <c r="Q20" s="393"/>
      <c r="R20" s="394"/>
      <c r="S20" s="392">
        <f t="shared" si="9"/>
        <v>1612</v>
      </c>
      <c r="T20" s="393"/>
      <c r="U20" s="394"/>
      <c r="V20" s="392">
        <f t="shared" si="10"/>
        <v>1559</v>
      </c>
      <c r="W20" s="393"/>
      <c r="X20" s="394"/>
      <c r="Y20" s="392">
        <f t="shared" si="11"/>
        <v>1621</v>
      </c>
      <c r="Z20" s="393"/>
      <c r="AA20" s="394"/>
      <c r="AB20" s="392">
        <f t="shared" si="12"/>
        <v>1614</v>
      </c>
      <c r="AC20" s="393"/>
      <c r="AD20" s="394"/>
      <c r="AE20" s="392">
        <f t="shared" si="13"/>
        <v>1577</v>
      </c>
      <c r="AF20" s="393"/>
      <c r="AG20" s="394"/>
      <c r="AH20" s="392">
        <f t="shared" si="14"/>
        <v>1619</v>
      </c>
      <c r="AI20" s="393"/>
      <c r="AJ20" s="394"/>
      <c r="AK20" s="392">
        <f t="shared" si="15"/>
        <v>1604</v>
      </c>
      <c r="AL20" s="393"/>
      <c r="AM20" s="394"/>
      <c r="AN20" s="392">
        <f t="shared" si="16"/>
        <v>1598</v>
      </c>
      <c r="AO20" s="393"/>
      <c r="AP20" s="394"/>
      <c r="AQ20" s="392">
        <f t="shared" si="17"/>
        <v>1784</v>
      </c>
      <c r="AR20" s="393"/>
      <c r="AS20" s="394"/>
      <c r="AT20" s="392">
        <f t="shared" si="18"/>
        <v>1656</v>
      </c>
      <c r="AU20" s="393"/>
      <c r="AV20" s="394"/>
      <c r="AW20" s="392">
        <f t="shared" si="19"/>
        <v>1686</v>
      </c>
      <c r="AX20" s="393"/>
      <c r="AY20" s="394"/>
      <c r="AZ20" s="392">
        <f t="shared" si="20"/>
        <v>0</v>
      </c>
      <c r="BA20" s="393"/>
      <c r="BB20" s="394"/>
      <c r="BC20" s="392">
        <f t="shared" si="21"/>
        <v>0</v>
      </c>
      <c r="BD20" s="393"/>
      <c r="BE20" s="394"/>
      <c r="BF20" s="392">
        <f t="shared" si="22"/>
        <v>0</v>
      </c>
      <c r="BG20" s="393"/>
      <c r="BH20" s="394"/>
      <c r="BI20" s="392">
        <f t="shared" si="23"/>
        <v>0</v>
      </c>
      <c r="BJ20" s="393"/>
      <c r="BK20" s="394"/>
      <c r="BL20" s="392">
        <f t="shared" si="24"/>
        <v>0</v>
      </c>
      <c r="BM20" s="393"/>
      <c r="BN20" s="394"/>
      <c r="BO20" s="392">
        <f t="shared" si="25"/>
        <v>0</v>
      </c>
      <c r="BP20" s="393"/>
      <c r="BQ20" s="394"/>
      <c r="BR20" s="392">
        <f t="shared" si="26"/>
        <v>0</v>
      </c>
      <c r="BS20" s="393"/>
      <c r="BT20" s="394"/>
      <c r="BU20" s="392">
        <f t="shared" si="27"/>
        <v>0</v>
      </c>
      <c r="BV20" s="393"/>
      <c r="BW20" s="394"/>
      <c r="BX20" s="392">
        <f t="shared" si="28"/>
        <v>0</v>
      </c>
      <c r="BY20" s="393"/>
      <c r="BZ20" s="394"/>
      <c r="CA20" s="392">
        <f t="shared" si="29"/>
        <v>0</v>
      </c>
      <c r="CB20" s="393"/>
      <c r="CC20" s="394"/>
      <c r="CD20" s="392">
        <f t="shared" si="30"/>
        <v>0</v>
      </c>
      <c r="CE20" s="393"/>
      <c r="CF20" s="394"/>
      <c r="CG20" s="392">
        <f t="shared" si="31"/>
        <v>0</v>
      </c>
      <c r="CH20" s="393"/>
      <c r="CI20" s="394"/>
      <c r="CJ20" s="392">
        <f t="shared" si="32"/>
        <v>0</v>
      </c>
      <c r="CK20" s="393"/>
      <c r="CL20" s="394"/>
      <c r="CM20" s="392">
        <f t="shared" si="33"/>
        <v>0</v>
      </c>
      <c r="CN20" s="393"/>
      <c r="CO20" s="394"/>
      <c r="CP20" s="392">
        <f t="shared" si="34"/>
        <v>0</v>
      </c>
      <c r="CQ20" s="393"/>
      <c r="CR20" s="394"/>
      <c r="CS20" s="392">
        <f t="shared" si="35"/>
        <v>0</v>
      </c>
      <c r="CT20" s="393"/>
      <c r="CU20" s="394"/>
      <c r="CV20" s="392">
        <f t="shared" si="36"/>
        <v>0</v>
      </c>
      <c r="CW20" s="393"/>
      <c r="CX20" s="394"/>
      <c r="CY20" s="392">
        <f t="shared" si="37"/>
        <v>0</v>
      </c>
      <c r="CZ20" s="393"/>
      <c r="DA20" s="394"/>
      <c r="DB20" s="392">
        <f t="shared" si="38"/>
        <v>0</v>
      </c>
      <c r="DC20" s="393"/>
      <c r="DD20" s="394"/>
      <c r="DE20" s="392">
        <f t="shared" si="39"/>
        <v>0</v>
      </c>
      <c r="DF20" s="393"/>
      <c r="DG20" s="394"/>
      <c r="DH20" s="51"/>
      <c r="DI20" s="51"/>
      <c r="DJ20" s="395"/>
      <c r="DK20" s="395"/>
      <c r="DL20" s="395"/>
      <c r="DM20" s="395"/>
      <c r="DN20" s="395"/>
      <c r="DO20" s="395"/>
      <c r="DP20" s="395"/>
      <c r="DQ20" s="395"/>
      <c r="DR20" s="395"/>
      <c r="DS20" s="395"/>
      <c r="DT20" s="395"/>
      <c r="DU20" s="395"/>
      <c r="DV20" s="395"/>
      <c r="DW20" s="395"/>
      <c r="DX20" s="395"/>
      <c r="DY20" s="395"/>
      <c r="DZ20" s="395"/>
      <c r="EA20" s="395"/>
      <c r="EB20" s="395"/>
      <c r="EC20" s="395"/>
      <c r="ED20" s="395"/>
      <c r="EE20" s="395"/>
      <c r="EF20" s="395"/>
      <c r="EG20" s="395"/>
      <c r="EH20" s="395"/>
      <c r="EI20" s="395"/>
      <c r="EJ20" s="395"/>
      <c r="EK20" s="395"/>
      <c r="EL20" s="395"/>
      <c r="EM20" s="395"/>
      <c r="EN20" s="395"/>
      <c r="EO20" s="395"/>
      <c r="EP20" s="395"/>
      <c r="EQ20" s="395"/>
      <c r="ER20" s="395"/>
      <c r="ES20" s="395"/>
      <c r="ET20" s="395"/>
      <c r="EU20" s="395"/>
      <c r="EV20" s="395"/>
      <c r="EW20" s="395"/>
      <c r="EX20" s="395"/>
      <c r="EY20" s="395"/>
      <c r="EZ20" s="395"/>
      <c r="FA20" s="395"/>
      <c r="FB20" s="395"/>
      <c r="FC20" s="395"/>
      <c r="FD20" s="395"/>
      <c r="FE20" s="395"/>
      <c r="FF20" s="395"/>
      <c r="FG20" s="395"/>
      <c r="FH20" s="395"/>
      <c r="FI20" s="395"/>
      <c r="FJ20" s="395"/>
      <c r="FK20" s="395"/>
      <c r="FL20" s="395"/>
      <c r="FM20" s="395"/>
      <c r="FN20" s="395"/>
    </row>
    <row r="21" spans="1:170">
      <c r="A21" s="330"/>
      <c r="B21" s="329"/>
      <c r="C21" s="329"/>
      <c r="D21" s="329"/>
      <c r="E21" s="328"/>
      <c r="F21" s="322" t="str">
        <f t="shared" si="40"/>
        <v>Central 3</v>
      </c>
      <c r="G21" s="392">
        <f t="shared" si="5"/>
        <v>1727</v>
      </c>
      <c r="H21" s="393"/>
      <c r="I21" s="394"/>
      <c r="J21" s="392">
        <f t="shared" si="6"/>
        <v>1947</v>
      </c>
      <c r="K21" s="393"/>
      <c r="L21" s="394"/>
      <c r="M21" s="392">
        <f t="shared" si="7"/>
        <v>1794</v>
      </c>
      <c r="N21" s="393"/>
      <c r="O21" s="394"/>
      <c r="P21" s="392">
        <f t="shared" si="8"/>
        <v>1771</v>
      </c>
      <c r="Q21" s="393"/>
      <c r="R21" s="394"/>
      <c r="S21" s="392">
        <f t="shared" si="9"/>
        <v>1791</v>
      </c>
      <c r="T21" s="393"/>
      <c r="U21" s="394"/>
      <c r="V21" s="392">
        <f t="shared" si="10"/>
        <v>1726</v>
      </c>
      <c r="W21" s="393"/>
      <c r="X21" s="394"/>
      <c r="Y21" s="392">
        <f t="shared" si="11"/>
        <v>1755</v>
      </c>
      <c r="Z21" s="393"/>
      <c r="AA21" s="394"/>
      <c r="AB21" s="392">
        <f t="shared" si="12"/>
        <v>1822</v>
      </c>
      <c r="AC21" s="393"/>
      <c r="AD21" s="394"/>
      <c r="AE21" s="392">
        <f t="shared" si="13"/>
        <v>1688</v>
      </c>
      <c r="AF21" s="393"/>
      <c r="AG21" s="394"/>
      <c r="AH21" s="392">
        <f t="shared" si="14"/>
        <v>1829</v>
      </c>
      <c r="AI21" s="393"/>
      <c r="AJ21" s="394"/>
      <c r="AK21" s="392">
        <f t="shared" si="15"/>
        <v>1767</v>
      </c>
      <c r="AL21" s="393"/>
      <c r="AM21" s="394"/>
      <c r="AN21" s="392">
        <f t="shared" si="16"/>
        <v>1817</v>
      </c>
      <c r="AO21" s="393"/>
      <c r="AP21" s="394"/>
      <c r="AQ21" s="392">
        <f t="shared" si="17"/>
        <v>1912</v>
      </c>
      <c r="AR21" s="393"/>
      <c r="AS21" s="394"/>
      <c r="AT21" s="392">
        <f t="shared" si="18"/>
        <v>1760</v>
      </c>
      <c r="AU21" s="393"/>
      <c r="AV21" s="394"/>
      <c r="AW21" s="392">
        <f t="shared" si="19"/>
        <v>1756</v>
      </c>
      <c r="AX21" s="393"/>
      <c r="AY21" s="394"/>
      <c r="AZ21" s="392">
        <f t="shared" si="20"/>
        <v>0</v>
      </c>
      <c r="BA21" s="393"/>
      <c r="BB21" s="394"/>
      <c r="BC21" s="392">
        <f t="shared" si="21"/>
        <v>0</v>
      </c>
      <c r="BD21" s="393"/>
      <c r="BE21" s="394"/>
      <c r="BF21" s="392">
        <f t="shared" si="22"/>
        <v>0</v>
      </c>
      <c r="BG21" s="393"/>
      <c r="BH21" s="394"/>
      <c r="BI21" s="392">
        <f t="shared" si="23"/>
        <v>0</v>
      </c>
      <c r="BJ21" s="393"/>
      <c r="BK21" s="394"/>
      <c r="BL21" s="392">
        <f t="shared" si="24"/>
        <v>0</v>
      </c>
      <c r="BM21" s="393"/>
      <c r="BN21" s="394"/>
      <c r="BO21" s="392">
        <f t="shared" si="25"/>
        <v>0</v>
      </c>
      <c r="BP21" s="393"/>
      <c r="BQ21" s="394"/>
      <c r="BR21" s="392">
        <f t="shared" si="26"/>
        <v>0</v>
      </c>
      <c r="BS21" s="393"/>
      <c r="BT21" s="394"/>
      <c r="BU21" s="392">
        <f t="shared" si="27"/>
        <v>0</v>
      </c>
      <c r="BV21" s="393"/>
      <c r="BW21" s="394"/>
      <c r="BX21" s="392">
        <f t="shared" si="28"/>
        <v>0</v>
      </c>
      <c r="BY21" s="393"/>
      <c r="BZ21" s="394"/>
      <c r="CA21" s="392">
        <f t="shared" si="29"/>
        <v>0</v>
      </c>
      <c r="CB21" s="393"/>
      <c r="CC21" s="394"/>
      <c r="CD21" s="392">
        <f t="shared" si="30"/>
        <v>0</v>
      </c>
      <c r="CE21" s="393"/>
      <c r="CF21" s="394"/>
      <c r="CG21" s="392">
        <f t="shared" si="31"/>
        <v>0</v>
      </c>
      <c r="CH21" s="393"/>
      <c r="CI21" s="394"/>
      <c r="CJ21" s="392">
        <f t="shared" si="32"/>
        <v>0</v>
      </c>
      <c r="CK21" s="393"/>
      <c r="CL21" s="394"/>
      <c r="CM21" s="392">
        <f t="shared" si="33"/>
        <v>0</v>
      </c>
      <c r="CN21" s="393"/>
      <c r="CO21" s="394"/>
      <c r="CP21" s="392">
        <f t="shared" si="34"/>
        <v>0</v>
      </c>
      <c r="CQ21" s="393"/>
      <c r="CR21" s="394"/>
      <c r="CS21" s="392">
        <f t="shared" si="35"/>
        <v>0</v>
      </c>
      <c r="CT21" s="393"/>
      <c r="CU21" s="394"/>
      <c r="CV21" s="392">
        <f t="shared" si="36"/>
        <v>0</v>
      </c>
      <c r="CW21" s="393"/>
      <c r="CX21" s="394"/>
      <c r="CY21" s="392">
        <f t="shared" si="37"/>
        <v>0</v>
      </c>
      <c r="CZ21" s="393"/>
      <c r="DA21" s="394"/>
      <c r="DB21" s="392">
        <f t="shared" si="38"/>
        <v>0</v>
      </c>
      <c r="DC21" s="393"/>
      <c r="DD21" s="394"/>
      <c r="DE21" s="392">
        <f t="shared" si="39"/>
        <v>0</v>
      </c>
      <c r="DF21" s="393"/>
      <c r="DG21" s="394"/>
      <c r="DH21" s="51"/>
      <c r="DI21" s="51"/>
      <c r="DJ21" s="395"/>
      <c r="DK21" s="395"/>
      <c r="DL21" s="395"/>
      <c r="DM21" s="395"/>
      <c r="DN21" s="395"/>
      <c r="DO21" s="395"/>
      <c r="DP21" s="395"/>
      <c r="DQ21" s="395"/>
      <c r="DR21" s="395"/>
      <c r="DS21" s="395"/>
      <c r="DT21" s="395"/>
      <c r="DU21" s="395"/>
      <c r="DV21" s="395"/>
      <c r="DW21" s="395"/>
      <c r="DX21" s="395"/>
      <c r="DY21" s="395"/>
      <c r="DZ21" s="395"/>
      <c r="EA21" s="395"/>
      <c r="EB21" s="395"/>
      <c r="EC21" s="395"/>
      <c r="ED21" s="395"/>
      <c r="EE21" s="395"/>
      <c r="EF21" s="395"/>
      <c r="EG21" s="395"/>
      <c r="EH21" s="395"/>
      <c r="EI21" s="395"/>
      <c r="EJ21" s="395"/>
      <c r="EK21" s="395"/>
      <c r="EL21" s="395"/>
      <c r="EM21" s="395"/>
      <c r="EN21" s="395"/>
      <c r="EO21" s="395"/>
      <c r="EP21" s="395"/>
      <c r="EQ21" s="395"/>
      <c r="ER21" s="395"/>
      <c r="ES21" s="395"/>
      <c r="ET21" s="395"/>
      <c r="EU21" s="395"/>
      <c r="EV21" s="395"/>
      <c r="EW21" s="395"/>
      <c r="EX21" s="395"/>
      <c r="EY21" s="395"/>
      <c r="EZ21" s="395"/>
      <c r="FA21" s="395"/>
      <c r="FB21" s="395"/>
      <c r="FC21" s="395"/>
      <c r="FD21" s="395"/>
      <c r="FE21" s="395"/>
      <c r="FF21" s="395"/>
      <c r="FG21" s="395"/>
      <c r="FH21" s="395"/>
      <c r="FI21" s="395"/>
      <c r="FJ21" s="395"/>
      <c r="FK21" s="395"/>
      <c r="FL21" s="395"/>
      <c r="FM21" s="395"/>
      <c r="FN21" s="395"/>
    </row>
    <row r="22" spans="1:170">
      <c r="A22" s="330"/>
      <c r="B22" s="329"/>
      <c r="C22" s="329"/>
      <c r="D22" s="329"/>
      <c r="E22" s="328"/>
      <c r="F22" s="322" t="str">
        <f t="shared" si="40"/>
        <v>Academy 3</v>
      </c>
      <c r="G22" s="392">
        <f t="shared" si="5"/>
        <v>1696</v>
      </c>
      <c r="H22" s="393"/>
      <c r="I22" s="394"/>
      <c r="J22" s="392">
        <f t="shared" si="6"/>
        <v>1676</v>
      </c>
      <c r="K22" s="393"/>
      <c r="L22" s="394"/>
      <c r="M22" s="392">
        <f t="shared" si="7"/>
        <v>1729</v>
      </c>
      <c r="N22" s="393"/>
      <c r="O22" s="394"/>
      <c r="P22" s="392">
        <f t="shared" si="8"/>
        <v>1665</v>
      </c>
      <c r="Q22" s="393"/>
      <c r="R22" s="394"/>
      <c r="S22" s="392">
        <f t="shared" si="9"/>
        <v>1658</v>
      </c>
      <c r="T22" s="393"/>
      <c r="U22" s="394"/>
      <c r="V22" s="392">
        <f t="shared" si="10"/>
        <v>1746</v>
      </c>
      <c r="W22" s="393"/>
      <c r="X22" s="394"/>
      <c r="Y22" s="392">
        <f t="shared" si="11"/>
        <v>1809</v>
      </c>
      <c r="Z22" s="393"/>
      <c r="AA22" s="394"/>
      <c r="AB22" s="392">
        <f t="shared" si="12"/>
        <v>1869</v>
      </c>
      <c r="AC22" s="393"/>
      <c r="AD22" s="394"/>
      <c r="AE22" s="392">
        <f t="shared" si="13"/>
        <v>1732</v>
      </c>
      <c r="AF22" s="393"/>
      <c r="AG22" s="394"/>
      <c r="AH22" s="392">
        <f t="shared" si="14"/>
        <v>1734</v>
      </c>
      <c r="AI22" s="393"/>
      <c r="AJ22" s="394"/>
      <c r="AK22" s="392">
        <f t="shared" si="15"/>
        <v>1680</v>
      </c>
      <c r="AL22" s="393"/>
      <c r="AM22" s="394"/>
      <c r="AN22" s="392">
        <f t="shared" si="16"/>
        <v>1820</v>
      </c>
      <c r="AO22" s="393"/>
      <c r="AP22" s="394"/>
      <c r="AQ22" s="392">
        <f t="shared" si="17"/>
        <v>1594</v>
      </c>
      <c r="AR22" s="393"/>
      <c r="AS22" s="394"/>
      <c r="AT22" s="392">
        <f t="shared" si="18"/>
        <v>1745</v>
      </c>
      <c r="AU22" s="393"/>
      <c r="AV22" s="394"/>
      <c r="AW22" s="392">
        <f t="shared" si="19"/>
        <v>1705</v>
      </c>
      <c r="AX22" s="393"/>
      <c r="AY22" s="394"/>
      <c r="AZ22" s="392">
        <f t="shared" si="20"/>
        <v>0</v>
      </c>
      <c r="BA22" s="393"/>
      <c r="BB22" s="394"/>
      <c r="BC22" s="392">
        <f t="shared" si="21"/>
        <v>0</v>
      </c>
      <c r="BD22" s="393"/>
      <c r="BE22" s="394"/>
      <c r="BF22" s="392">
        <f t="shared" si="22"/>
        <v>0</v>
      </c>
      <c r="BG22" s="393"/>
      <c r="BH22" s="394"/>
      <c r="BI22" s="392">
        <f t="shared" si="23"/>
        <v>0</v>
      </c>
      <c r="BJ22" s="393"/>
      <c r="BK22" s="394"/>
      <c r="BL22" s="392">
        <f t="shared" si="24"/>
        <v>0</v>
      </c>
      <c r="BM22" s="393"/>
      <c r="BN22" s="394"/>
      <c r="BO22" s="392">
        <f t="shared" si="25"/>
        <v>0</v>
      </c>
      <c r="BP22" s="393"/>
      <c r="BQ22" s="394"/>
      <c r="BR22" s="392">
        <f t="shared" si="26"/>
        <v>0</v>
      </c>
      <c r="BS22" s="393"/>
      <c r="BT22" s="394"/>
      <c r="BU22" s="392">
        <f t="shared" si="27"/>
        <v>0</v>
      </c>
      <c r="BV22" s="393"/>
      <c r="BW22" s="394"/>
      <c r="BX22" s="392">
        <f t="shared" si="28"/>
        <v>0</v>
      </c>
      <c r="BY22" s="393"/>
      <c r="BZ22" s="394"/>
      <c r="CA22" s="392">
        <f t="shared" si="29"/>
        <v>0</v>
      </c>
      <c r="CB22" s="393"/>
      <c r="CC22" s="394"/>
      <c r="CD22" s="392">
        <f t="shared" si="30"/>
        <v>0</v>
      </c>
      <c r="CE22" s="393"/>
      <c r="CF22" s="394"/>
      <c r="CG22" s="392">
        <f t="shared" si="31"/>
        <v>0</v>
      </c>
      <c r="CH22" s="393"/>
      <c r="CI22" s="394"/>
      <c r="CJ22" s="392">
        <f t="shared" si="32"/>
        <v>0</v>
      </c>
      <c r="CK22" s="393"/>
      <c r="CL22" s="394"/>
      <c r="CM22" s="392">
        <f t="shared" si="33"/>
        <v>0</v>
      </c>
      <c r="CN22" s="393"/>
      <c r="CO22" s="394"/>
      <c r="CP22" s="392">
        <f t="shared" si="34"/>
        <v>0</v>
      </c>
      <c r="CQ22" s="393"/>
      <c r="CR22" s="394"/>
      <c r="CS22" s="392">
        <f t="shared" si="35"/>
        <v>0</v>
      </c>
      <c r="CT22" s="393"/>
      <c r="CU22" s="394"/>
      <c r="CV22" s="392">
        <f t="shared" si="36"/>
        <v>0</v>
      </c>
      <c r="CW22" s="393"/>
      <c r="CX22" s="394"/>
      <c r="CY22" s="392">
        <f t="shared" si="37"/>
        <v>0</v>
      </c>
      <c r="CZ22" s="393"/>
      <c r="DA22" s="394"/>
      <c r="DB22" s="392">
        <f t="shared" si="38"/>
        <v>0</v>
      </c>
      <c r="DC22" s="393"/>
      <c r="DD22" s="394"/>
      <c r="DE22" s="392">
        <f t="shared" si="39"/>
        <v>0</v>
      </c>
      <c r="DF22" s="393"/>
      <c r="DG22" s="394"/>
      <c r="DH22" s="51"/>
      <c r="DI22" s="51"/>
      <c r="DJ22" s="395"/>
      <c r="DK22" s="395"/>
      <c r="DL22" s="395"/>
      <c r="DM22" s="395"/>
      <c r="DN22" s="395"/>
      <c r="DO22" s="395"/>
      <c r="DP22" s="395"/>
      <c r="DQ22" s="395"/>
      <c r="DR22" s="395"/>
      <c r="DS22" s="395"/>
      <c r="DT22" s="395"/>
      <c r="DU22" s="395"/>
      <c r="DV22" s="395"/>
      <c r="DW22" s="395"/>
      <c r="DX22" s="395"/>
      <c r="DY22" s="395"/>
      <c r="DZ22" s="395"/>
      <c r="EA22" s="395"/>
      <c r="EB22" s="395"/>
      <c r="EC22" s="395"/>
      <c r="ED22" s="395"/>
      <c r="EE22" s="395"/>
      <c r="EF22" s="395"/>
      <c r="EG22" s="395"/>
      <c r="EH22" s="395"/>
      <c r="EI22" s="395"/>
      <c r="EJ22" s="395"/>
      <c r="EK22" s="395"/>
      <c r="EL22" s="395"/>
      <c r="EM22" s="395"/>
      <c r="EN22" s="395"/>
      <c r="EO22" s="395"/>
      <c r="EP22" s="395"/>
      <c r="EQ22" s="395"/>
      <c r="ER22" s="395"/>
      <c r="ES22" s="395"/>
      <c r="ET22" s="395"/>
      <c r="EU22" s="395"/>
      <c r="EV22" s="395"/>
      <c r="EW22" s="395"/>
      <c r="EX22" s="395"/>
      <c r="EY22" s="395"/>
      <c r="EZ22" s="395"/>
      <c r="FA22" s="395"/>
      <c r="FB22" s="395"/>
      <c r="FC22" s="395"/>
      <c r="FD22" s="395"/>
      <c r="FE22" s="395"/>
      <c r="FF22" s="395"/>
      <c r="FG22" s="395"/>
      <c r="FH22" s="395"/>
      <c r="FI22" s="395"/>
      <c r="FJ22" s="395"/>
      <c r="FK22" s="395"/>
      <c r="FL22" s="395"/>
      <c r="FM22" s="395"/>
      <c r="FN22" s="395"/>
    </row>
    <row r="23" spans="1:170">
      <c r="A23" s="330"/>
      <c r="B23" s="329"/>
      <c r="C23" s="329"/>
      <c r="D23" s="329"/>
      <c r="E23" s="328"/>
      <c r="F23" s="322" t="str">
        <f t="shared" si="40"/>
        <v>Riverwalk</v>
      </c>
      <c r="G23" s="392">
        <f t="shared" si="5"/>
        <v>1603</v>
      </c>
      <c r="H23" s="393"/>
      <c r="I23" s="394"/>
      <c r="J23" s="392">
        <f t="shared" si="6"/>
        <v>1606</v>
      </c>
      <c r="K23" s="393"/>
      <c r="L23" s="394"/>
      <c r="M23" s="392">
        <f t="shared" si="7"/>
        <v>1714</v>
      </c>
      <c r="N23" s="393"/>
      <c r="O23" s="394"/>
      <c r="P23" s="392">
        <f t="shared" si="8"/>
        <v>1667</v>
      </c>
      <c r="Q23" s="393"/>
      <c r="R23" s="394"/>
      <c r="S23" s="392">
        <f t="shared" si="9"/>
        <v>1685</v>
      </c>
      <c r="T23" s="393"/>
      <c r="U23" s="394"/>
      <c r="V23" s="392">
        <f t="shared" si="10"/>
        <v>1632</v>
      </c>
      <c r="W23" s="393"/>
      <c r="X23" s="394"/>
      <c r="Y23" s="392">
        <f t="shared" si="11"/>
        <v>1697</v>
      </c>
      <c r="Z23" s="393"/>
      <c r="AA23" s="394"/>
      <c r="AB23" s="392">
        <f t="shared" si="12"/>
        <v>1647</v>
      </c>
      <c r="AC23" s="393"/>
      <c r="AD23" s="394"/>
      <c r="AE23" s="392">
        <f t="shared" si="13"/>
        <v>1715</v>
      </c>
      <c r="AF23" s="393"/>
      <c r="AG23" s="394"/>
      <c r="AH23" s="392">
        <f t="shared" si="14"/>
        <v>1709</v>
      </c>
      <c r="AI23" s="393"/>
      <c r="AJ23" s="394"/>
      <c r="AK23" s="392">
        <f t="shared" si="15"/>
        <v>1869</v>
      </c>
      <c r="AL23" s="393"/>
      <c r="AM23" s="394"/>
      <c r="AN23" s="392">
        <f t="shared" si="16"/>
        <v>1784</v>
      </c>
      <c r="AO23" s="393"/>
      <c r="AP23" s="394"/>
      <c r="AQ23" s="392">
        <f t="shared" si="17"/>
        <v>1636</v>
      </c>
      <c r="AR23" s="393"/>
      <c r="AS23" s="394"/>
      <c r="AT23" s="392">
        <f t="shared" si="18"/>
        <v>1596</v>
      </c>
      <c r="AU23" s="393"/>
      <c r="AV23" s="394"/>
      <c r="AW23" s="392">
        <f t="shared" si="19"/>
        <v>1708</v>
      </c>
      <c r="AX23" s="393"/>
      <c r="AY23" s="394"/>
      <c r="AZ23" s="392">
        <f t="shared" si="20"/>
        <v>0</v>
      </c>
      <c r="BA23" s="393"/>
      <c r="BB23" s="394"/>
      <c r="BC23" s="392">
        <f t="shared" si="21"/>
        <v>0</v>
      </c>
      <c r="BD23" s="393"/>
      <c r="BE23" s="394"/>
      <c r="BF23" s="392">
        <f t="shared" si="22"/>
        <v>0</v>
      </c>
      <c r="BG23" s="393"/>
      <c r="BH23" s="394"/>
      <c r="BI23" s="392">
        <f t="shared" si="23"/>
        <v>0</v>
      </c>
      <c r="BJ23" s="393"/>
      <c r="BK23" s="394"/>
      <c r="BL23" s="392">
        <f t="shared" si="24"/>
        <v>0</v>
      </c>
      <c r="BM23" s="393"/>
      <c r="BN23" s="394"/>
      <c r="BO23" s="392">
        <f t="shared" si="25"/>
        <v>0</v>
      </c>
      <c r="BP23" s="393"/>
      <c r="BQ23" s="394"/>
      <c r="BR23" s="392">
        <f t="shared" si="26"/>
        <v>0</v>
      </c>
      <c r="BS23" s="393"/>
      <c r="BT23" s="394"/>
      <c r="BU23" s="392">
        <f t="shared" si="27"/>
        <v>0</v>
      </c>
      <c r="BV23" s="393"/>
      <c r="BW23" s="394"/>
      <c r="BX23" s="392">
        <f t="shared" si="28"/>
        <v>0</v>
      </c>
      <c r="BY23" s="393"/>
      <c r="BZ23" s="394"/>
      <c r="CA23" s="392">
        <f t="shared" si="29"/>
        <v>0</v>
      </c>
      <c r="CB23" s="393"/>
      <c r="CC23" s="394"/>
      <c r="CD23" s="392">
        <f t="shared" si="30"/>
        <v>0</v>
      </c>
      <c r="CE23" s="393"/>
      <c r="CF23" s="394"/>
      <c r="CG23" s="392">
        <f t="shared" si="31"/>
        <v>0</v>
      </c>
      <c r="CH23" s="393"/>
      <c r="CI23" s="394"/>
      <c r="CJ23" s="392">
        <f t="shared" si="32"/>
        <v>0</v>
      </c>
      <c r="CK23" s="393"/>
      <c r="CL23" s="394"/>
      <c r="CM23" s="392">
        <f t="shared" si="33"/>
        <v>0</v>
      </c>
      <c r="CN23" s="393"/>
      <c r="CO23" s="394"/>
      <c r="CP23" s="392">
        <f t="shared" si="34"/>
        <v>0</v>
      </c>
      <c r="CQ23" s="393"/>
      <c r="CR23" s="394"/>
      <c r="CS23" s="392">
        <f t="shared" si="35"/>
        <v>0</v>
      </c>
      <c r="CT23" s="393"/>
      <c r="CU23" s="394"/>
      <c r="CV23" s="392">
        <f t="shared" si="36"/>
        <v>0</v>
      </c>
      <c r="CW23" s="393"/>
      <c r="CX23" s="394"/>
      <c r="CY23" s="392">
        <f t="shared" si="37"/>
        <v>0</v>
      </c>
      <c r="CZ23" s="393"/>
      <c r="DA23" s="394"/>
      <c r="DB23" s="392">
        <f t="shared" si="38"/>
        <v>0</v>
      </c>
      <c r="DC23" s="393"/>
      <c r="DD23" s="394"/>
      <c r="DE23" s="392">
        <f t="shared" si="39"/>
        <v>0</v>
      </c>
      <c r="DF23" s="393"/>
      <c r="DG23" s="394"/>
      <c r="DH23" s="51"/>
      <c r="DI23" s="51"/>
      <c r="DJ23" s="395"/>
      <c r="DK23" s="395"/>
      <c r="DL23" s="395"/>
      <c r="DM23" s="395"/>
      <c r="DN23" s="395"/>
      <c r="DO23" s="395"/>
      <c r="DP23" s="395"/>
      <c r="DQ23" s="395"/>
      <c r="DR23" s="395"/>
      <c r="DS23" s="395"/>
      <c r="DT23" s="395"/>
      <c r="DU23" s="395"/>
      <c r="DV23" s="395"/>
      <c r="DW23" s="395"/>
      <c r="DX23" s="395"/>
      <c r="DY23" s="395"/>
      <c r="DZ23" s="395"/>
      <c r="EA23" s="395"/>
      <c r="EB23" s="395"/>
      <c r="EC23" s="395"/>
      <c r="ED23" s="395"/>
      <c r="EE23" s="395"/>
      <c r="EF23" s="395"/>
      <c r="EG23" s="395"/>
      <c r="EH23" s="395"/>
      <c r="EI23" s="395"/>
      <c r="EJ23" s="395"/>
      <c r="EK23" s="395"/>
      <c r="EL23" s="395"/>
      <c r="EM23" s="395"/>
      <c r="EN23" s="395"/>
      <c r="EO23" s="395"/>
      <c r="EP23" s="395"/>
      <c r="EQ23" s="395"/>
      <c r="ER23" s="395"/>
      <c r="ES23" s="395"/>
      <c r="ET23" s="395"/>
      <c r="EU23" s="395"/>
      <c r="EV23" s="395"/>
      <c r="EW23" s="395"/>
      <c r="EX23" s="395"/>
      <c r="EY23" s="395"/>
      <c r="EZ23" s="395"/>
      <c r="FA23" s="395"/>
      <c r="FB23" s="395"/>
      <c r="FC23" s="395"/>
      <c r="FD23" s="395"/>
      <c r="FE23" s="395"/>
      <c r="FF23" s="395"/>
      <c r="FG23" s="395"/>
      <c r="FH23" s="395"/>
      <c r="FI23" s="395"/>
      <c r="FJ23" s="395"/>
      <c r="FK23" s="395"/>
      <c r="FL23" s="395"/>
      <c r="FM23" s="395"/>
      <c r="FN23" s="395"/>
    </row>
    <row r="24" spans="1:170">
      <c r="A24" s="330"/>
      <c r="B24" s="329"/>
      <c r="C24" s="329"/>
      <c r="D24" s="329"/>
      <c r="E24" s="328"/>
      <c r="F24" s="322" t="str">
        <f t="shared" si="40"/>
        <v>Academy 1</v>
      </c>
      <c r="G24" s="392">
        <f t="shared" si="5"/>
        <v>1683</v>
      </c>
      <c r="H24" s="393"/>
      <c r="I24" s="394"/>
      <c r="J24" s="392">
        <f t="shared" si="6"/>
        <v>1817</v>
      </c>
      <c r="K24" s="393"/>
      <c r="L24" s="394"/>
      <c r="M24" s="392">
        <f t="shared" si="7"/>
        <v>1693</v>
      </c>
      <c r="N24" s="393"/>
      <c r="O24" s="394"/>
      <c r="P24" s="392">
        <f t="shared" si="8"/>
        <v>1792</v>
      </c>
      <c r="Q24" s="393"/>
      <c r="R24" s="394"/>
      <c r="S24" s="392">
        <f t="shared" si="9"/>
        <v>1829</v>
      </c>
      <c r="T24" s="393"/>
      <c r="U24" s="394"/>
      <c r="V24" s="392">
        <f t="shared" si="10"/>
        <v>1746</v>
      </c>
      <c r="W24" s="393"/>
      <c r="X24" s="394"/>
      <c r="Y24" s="392">
        <f t="shared" si="11"/>
        <v>1754</v>
      </c>
      <c r="Z24" s="393"/>
      <c r="AA24" s="394"/>
      <c r="AB24" s="392">
        <f t="shared" si="12"/>
        <v>1724</v>
      </c>
      <c r="AC24" s="393"/>
      <c r="AD24" s="394"/>
      <c r="AE24" s="392">
        <f t="shared" si="13"/>
        <v>1680</v>
      </c>
      <c r="AF24" s="393"/>
      <c r="AG24" s="394"/>
      <c r="AH24" s="392">
        <f t="shared" si="14"/>
        <v>1649</v>
      </c>
      <c r="AI24" s="393"/>
      <c r="AJ24" s="394"/>
      <c r="AK24" s="392">
        <f t="shared" si="15"/>
        <v>1760</v>
      </c>
      <c r="AL24" s="393"/>
      <c r="AM24" s="394"/>
      <c r="AN24" s="392">
        <f t="shared" si="16"/>
        <v>1770</v>
      </c>
      <c r="AO24" s="393"/>
      <c r="AP24" s="394"/>
      <c r="AQ24" s="392">
        <f t="shared" si="17"/>
        <v>1624</v>
      </c>
      <c r="AR24" s="393"/>
      <c r="AS24" s="394"/>
      <c r="AT24" s="392">
        <f t="shared" si="18"/>
        <v>1736</v>
      </c>
      <c r="AU24" s="393"/>
      <c r="AV24" s="394"/>
      <c r="AW24" s="392">
        <f t="shared" si="19"/>
        <v>1669</v>
      </c>
      <c r="AX24" s="393"/>
      <c r="AY24" s="394"/>
      <c r="AZ24" s="392">
        <f t="shared" si="20"/>
        <v>0</v>
      </c>
      <c r="BA24" s="393"/>
      <c r="BB24" s="394"/>
      <c r="BC24" s="392">
        <f t="shared" si="21"/>
        <v>0</v>
      </c>
      <c r="BD24" s="393"/>
      <c r="BE24" s="394"/>
      <c r="BF24" s="392">
        <f t="shared" si="22"/>
        <v>0</v>
      </c>
      <c r="BG24" s="393"/>
      <c r="BH24" s="394"/>
      <c r="BI24" s="392">
        <f t="shared" si="23"/>
        <v>0</v>
      </c>
      <c r="BJ24" s="393"/>
      <c r="BK24" s="394"/>
      <c r="BL24" s="392">
        <f t="shared" si="24"/>
        <v>0</v>
      </c>
      <c r="BM24" s="393"/>
      <c r="BN24" s="394"/>
      <c r="BO24" s="392">
        <f t="shared" si="25"/>
        <v>0</v>
      </c>
      <c r="BP24" s="393"/>
      <c r="BQ24" s="394"/>
      <c r="BR24" s="392">
        <f t="shared" si="26"/>
        <v>0</v>
      </c>
      <c r="BS24" s="393"/>
      <c r="BT24" s="394"/>
      <c r="BU24" s="392">
        <f t="shared" si="27"/>
        <v>0</v>
      </c>
      <c r="BV24" s="393"/>
      <c r="BW24" s="394"/>
      <c r="BX24" s="392">
        <f t="shared" si="28"/>
        <v>0</v>
      </c>
      <c r="BY24" s="393"/>
      <c r="BZ24" s="394"/>
      <c r="CA24" s="392">
        <f t="shared" si="29"/>
        <v>0</v>
      </c>
      <c r="CB24" s="393"/>
      <c r="CC24" s="394"/>
      <c r="CD24" s="392">
        <f t="shared" si="30"/>
        <v>0</v>
      </c>
      <c r="CE24" s="393"/>
      <c r="CF24" s="394"/>
      <c r="CG24" s="392">
        <f t="shared" si="31"/>
        <v>0</v>
      </c>
      <c r="CH24" s="393"/>
      <c r="CI24" s="394"/>
      <c r="CJ24" s="392">
        <f t="shared" si="32"/>
        <v>0</v>
      </c>
      <c r="CK24" s="393"/>
      <c r="CL24" s="394"/>
      <c r="CM24" s="392">
        <f t="shared" si="33"/>
        <v>0</v>
      </c>
      <c r="CN24" s="393"/>
      <c r="CO24" s="394"/>
      <c r="CP24" s="392">
        <f t="shared" si="34"/>
        <v>0</v>
      </c>
      <c r="CQ24" s="393"/>
      <c r="CR24" s="394"/>
      <c r="CS24" s="392">
        <f t="shared" si="35"/>
        <v>0</v>
      </c>
      <c r="CT24" s="393"/>
      <c r="CU24" s="394"/>
      <c r="CV24" s="392">
        <f t="shared" si="36"/>
        <v>0</v>
      </c>
      <c r="CW24" s="393"/>
      <c r="CX24" s="394"/>
      <c r="CY24" s="392">
        <f t="shared" si="37"/>
        <v>0</v>
      </c>
      <c r="CZ24" s="393"/>
      <c r="DA24" s="394"/>
      <c r="DB24" s="392">
        <f t="shared" si="38"/>
        <v>0</v>
      </c>
      <c r="DC24" s="393"/>
      <c r="DD24" s="394"/>
      <c r="DE24" s="392">
        <f t="shared" si="39"/>
        <v>0</v>
      </c>
      <c r="DF24" s="393"/>
      <c r="DG24" s="394"/>
      <c r="DH24" s="51"/>
      <c r="DI24" s="51"/>
      <c r="DJ24" s="395"/>
      <c r="DK24" s="395"/>
      <c r="DL24" s="395"/>
      <c r="DM24" s="395"/>
      <c r="DN24" s="395"/>
      <c r="DO24" s="395"/>
      <c r="DP24" s="395"/>
      <c r="DQ24" s="395"/>
      <c r="DR24" s="395"/>
      <c r="DS24" s="395"/>
      <c r="DT24" s="395"/>
      <c r="DU24" s="395"/>
      <c r="DV24" s="395"/>
      <c r="DW24" s="395"/>
      <c r="DX24" s="395"/>
      <c r="DY24" s="395"/>
      <c r="DZ24" s="395"/>
      <c r="EA24" s="395"/>
      <c r="EB24" s="395"/>
      <c r="EC24" s="395"/>
      <c r="ED24" s="395"/>
      <c r="EE24" s="395"/>
      <c r="EF24" s="395"/>
      <c r="EG24" s="395"/>
      <c r="EH24" s="395"/>
      <c r="EI24" s="395"/>
      <c r="EJ24" s="395"/>
      <c r="EK24" s="395"/>
      <c r="EL24" s="395"/>
      <c r="EM24" s="395"/>
      <c r="EN24" s="395"/>
      <c r="EO24" s="395"/>
      <c r="EP24" s="395"/>
      <c r="EQ24" s="395"/>
      <c r="ER24" s="395"/>
      <c r="ES24" s="395"/>
      <c r="ET24" s="395"/>
      <c r="EU24" s="395"/>
      <c r="EV24" s="395"/>
      <c r="EW24" s="395"/>
      <c r="EX24" s="395"/>
      <c r="EY24" s="395"/>
      <c r="EZ24" s="395"/>
      <c r="FA24" s="395"/>
      <c r="FB24" s="395"/>
      <c r="FC24" s="395"/>
      <c r="FD24" s="395"/>
      <c r="FE24" s="395"/>
      <c r="FF24" s="395"/>
      <c r="FG24" s="395"/>
      <c r="FH24" s="395"/>
      <c r="FI24" s="395"/>
      <c r="FJ24" s="395"/>
      <c r="FK24" s="395"/>
      <c r="FL24" s="395"/>
      <c r="FM24" s="395"/>
      <c r="FN24" s="395"/>
    </row>
    <row r="25" spans="1:170">
      <c r="A25" s="330"/>
      <c r="B25" s="329"/>
      <c r="C25" s="329"/>
      <c r="D25" s="329"/>
      <c r="E25" s="328"/>
      <c r="F25" s="322" t="str">
        <f t="shared" si="40"/>
        <v>Academy 2</v>
      </c>
      <c r="G25" s="392">
        <f t="shared" si="5"/>
        <v>1737</v>
      </c>
      <c r="H25" s="393"/>
      <c r="I25" s="394"/>
      <c r="J25" s="392">
        <f t="shared" si="6"/>
        <v>1698</v>
      </c>
      <c r="K25" s="393"/>
      <c r="L25" s="394"/>
      <c r="M25" s="392">
        <f t="shared" si="7"/>
        <v>1815</v>
      </c>
      <c r="N25" s="393"/>
      <c r="O25" s="394"/>
      <c r="P25" s="392">
        <f t="shared" si="8"/>
        <v>1676</v>
      </c>
      <c r="Q25" s="393"/>
      <c r="R25" s="394"/>
      <c r="S25" s="392">
        <f t="shared" si="9"/>
        <v>1715</v>
      </c>
      <c r="T25" s="393"/>
      <c r="U25" s="394"/>
      <c r="V25" s="392">
        <f t="shared" si="10"/>
        <v>1656</v>
      </c>
      <c r="W25" s="393"/>
      <c r="X25" s="394"/>
      <c r="Y25" s="392">
        <f t="shared" si="11"/>
        <v>1862</v>
      </c>
      <c r="Z25" s="393"/>
      <c r="AA25" s="394"/>
      <c r="AB25" s="392">
        <f t="shared" si="12"/>
        <v>1764</v>
      </c>
      <c r="AC25" s="393"/>
      <c r="AD25" s="394"/>
      <c r="AE25" s="392">
        <f t="shared" si="13"/>
        <v>1671</v>
      </c>
      <c r="AF25" s="393"/>
      <c r="AG25" s="394"/>
      <c r="AH25" s="392">
        <f t="shared" si="14"/>
        <v>1680</v>
      </c>
      <c r="AI25" s="393"/>
      <c r="AJ25" s="394"/>
      <c r="AK25" s="392">
        <f t="shared" si="15"/>
        <v>1786</v>
      </c>
      <c r="AL25" s="393"/>
      <c r="AM25" s="394"/>
      <c r="AN25" s="392">
        <f t="shared" si="16"/>
        <v>1874</v>
      </c>
      <c r="AO25" s="393"/>
      <c r="AP25" s="394"/>
      <c r="AQ25" s="392">
        <f t="shared" si="17"/>
        <v>1678</v>
      </c>
      <c r="AR25" s="393"/>
      <c r="AS25" s="394"/>
      <c r="AT25" s="392">
        <f t="shared" si="18"/>
        <v>1682</v>
      </c>
      <c r="AU25" s="393"/>
      <c r="AV25" s="394"/>
      <c r="AW25" s="392">
        <f t="shared" si="19"/>
        <v>1789</v>
      </c>
      <c r="AX25" s="393"/>
      <c r="AY25" s="394"/>
      <c r="AZ25" s="392">
        <f t="shared" si="20"/>
        <v>0</v>
      </c>
      <c r="BA25" s="393"/>
      <c r="BB25" s="394"/>
      <c r="BC25" s="392">
        <f t="shared" si="21"/>
        <v>0</v>
      </c>
      <c r="BD25" s="393"/>
      <c r="BE25" s="394"/>
      <c r="BF25" s="392">
        <f t="shared" si="22"/>
        <v>0</v>
      </c>
      <c r="BG25" s="393"/>
      <c r="BH25" s="394"/>
      <c r="BI25" s="392">
        <f t="shared" si="23"/>
        <v>0</v>
      </c>
      <c r="BJ25" s="393"/>
      <c r="BK25" s="394"/>
      <c r="BL25" s="392">
        <f t="shared" si="24"/>
        <v>0</v>
      </c>
      <c r="BM25" s="393"/>
      <c r="BN25" s="394"/>
      <c r="BO25" s="392">
        <f t="shared" si="25"/>
        <v>0</v>
      </c>
      <c r="BP25" s="393"/>
      <c r="BQ25" s="394"/>
      <c r="BR25" s="392">
        <f t="shared" si="26"/>
        <v>0</v>
      </c>
      <c r="BS25" s="393"/>
      <c r="BT25" s="394"/>
      <c r="BU25" s="392">
        <f t="shared" si="27"/>
        <v>0</v>
      </c>
      <c r="BV25" s="393"/>
      <c r="BW25" s="394"/>
      <c r="BX25" s="392">
        <f t="shared" si="28"/>
        <v>0</v>
      </c>
      <c r="BY25" s="393"/>
      <c r="BZ25" s="394"/>
      <c r="CA25" s="392">
        <f t="shared" si="29"/>
        <v>0</v>
      </c>
      <c r="CB25" s="393"/>
      <c r="CC25" s="394"/>
      <c r="CD25" s="392">
        <f t="shared" si="30"/>
        <v>0</v>
      </c>
      <c r="CE25" s="393"/>
      <c r="CF25" s="394"/>
      <c r="CG25" s="392">
        <f t="shared" si="31"/>
        <v>0</v>
      </c>
      <c r="CH25" s="393"/>
      <c r="CI25" s="394"/>
      <c r="CJ25" s="392">
        <f t="shared" si="32"/>
        <v>0</v>
      </c>
      <c r="CK25" s="393"/>
      <c r="CL25" s="394"/>
      <c r="CM25" s="392">
        <f t="shared" si="33"/>
        <v>0</v>
      </c>
      <c r="CN25" s="393"/>
      <c r="CO25" s="394"/>
      <c r="CP25" s="392">
        <f t="shared" si="34"/>
        <v>0</v>
      </c>
      <c r="CQ25" s="393"/>
      <c r="CR25" s="394"/>
      <c r="CS25" s="392">
        <f t="shared" si="35"/>
        <v>0</v>
      </c>
      <c r="CT25" s="393"/>
      <c r="CU25" s="394"/>
      <c r="CV25" s="392">
        <f t="shared" si="36"/>
        <v>0</v>
      </c>
      <c r="CW25" s="393"/>
      <c r="CX25" s="394"/>
      <c r="CY25" s="392">
        <f t="shared" si="37"/>
        <v>0</v>
      </c>
      <c r="CZ25" s="393"/>
      <c r="DA25" s="394"/>
      <c r="DB25" s="392">
        <f t="shared" si="38"/>
        <v>0</v>
      </c>
      <c r="DC25" s="393"/>
      <c r="DD25" s="394"/>
      <c r="DE25" s="392">
        <f t="shared" si="39"/>
        <v>0</v>
      </c>
      <c r="DF25" s="393"/>
      <c r="DG25" s="394"/>
      <c r="DH25" s="51"/>
      <c r="DI25" s="51"/>
      <c r="DJ25" s="395"/>
      <c r="DK25" s="395"/>
      <c r="DL25" s="395"/>
      <c r="DM25" s="395"/>
      <c r="DN25" s="395"/>
      <c r="DO25" s="395"/>
      <c r="DP25" s="395"/>
      <c r="DQ25" s="395"/>
      <c r="DR25" s="395"/>
      <c r="DS25" s="395"/>
      <c r="DT25" s="395"/>
      <c r="DU25" s="395"/>
      <c r="DV25" s="395"/>
      <c r="DW25" s="395"/>
      <c r="DX25" s="395"/>
      <c r="DY25" s="395"/>
      <c r="DZ25" s="395"/>
      <c r="EA25" s="395"/>
      <c r="EB25" s="395"/>
      <c r="EC25" s="395"/>
      <c r="ED25" s="395"/>
      <c r="EE25" s="395"/>
      <c r="EF25" s="395"/>
      <c r="EG25" s="395"/>
      <c r="EH25" s="395"/>
      <c r="EI25" s="395"/>
      <c r="EJ25" s="395"/>
      <c r="EK25" s="395"/>
      <c r="EL25" s="395"/>
      <c r="EM25" s="395"/>
      <c r="EN25" s="395"/>
      <c r="EO25" s="395"/>
      <c r="EP25" s="395"/>
      <c r="EQ25" s="395"/>
      <c r="ER25" s="395"/>
      <c r="ES25" s="395"/>
      <c r="ET25" s="395"/>
      <c r="EU25" s="395"/>
      <c r="EV25" s="395"/>
      <c r="EW25" s="395"/>
      <c r="EX25" s="395"/>
      <c r="EY25" s="395"/>
      <c r="EZ25" s="395"/>
      <c r="FA25" s="395"/>
      <c r="FB25" s="395"/>
      <c r="FC25" s="395"/>
      <c r="FD25" s="395"/>
      <c r="FE25" s="395"/>
      <c r="FF25" s="395"/>
      <c r="FG25" s="395"/>
      <c r="FH25" s="395"/>
      <c r="FI25" s="395"/>
      <c r="FJ25" s="395"/>
      <c r="FK25" s="395"/>
      <c r="FL25" s="395"/>
      <c r="FM25" s="395"/>
      <c r="FN25" s="395"/>
    </row>
    <row r="26" spans="1:170">
      <c r="A26" s="330"/>
      <c r="B26" s="329"/>
      <c r="C26" s="329"/>
      <c r="D26" s="329"/>
      <c r="E26" s="328"/>
      <c r="F26" s="322" t="str">
        <f t="shared" si="40"/>
        <v>Ryan's Millis</v>
      </c>
      <c r="G26" s="392">
        <f t="shared" si="5"/>
        <v>1713</v>
      </c>
      <c r="H26" s="393"/>
      <c r="I26" s="394"/>
      <c r="J26" s="392">
        <f t="shared" si="6"/>
        <v>1744</v>
      </c>
      <c r="K26" s="393"/>
      <c r="L26" s="394"/>
      <c r="M26" s="392">
        <f t="shared" si="7"/>
        <v>1668</v>
      </c>
      <c r="N26" s="393"/>
      <c r="O26" s="394"/>
      <c r="P26" s="392">
        <f t="shared" si="8"/>
        <v>1656</v>
      </c>
      <c r="Q26" s="393"/>
      <c r="R26" s="394"/>
      <c r="S26" s="392">
        <f t="shared" si="9"/>
        <v>1804</v>
      </c>
      <c r="T26" s="393"/>
      <c r="U26" s="394"/>
      <c r="V26" s="392">
        <f t="shared" si="10"/>
        <v>1631</v>
      </c>
      <c r="W26" s="393"/>
      <c r="X26" s="394"/>
      <c r="Y26" s="392">
        <f t="shared" si="11"/>
        <v>1845</v>
      </c>
      <c r="Z26" s="393"/>
      <c r="AA26" s="394"/>
      <c r="AB26" s="392">
        <f t="shared" si="12"/>
        <v>1694</v>
      </c>
      <c r="AC26" s="393"/>
      <c r="AD26" s="394"/>
      <c r="AE26" s="392">
        <f t="shared" si="13"/>
        <v>1679</v>
      </c>
      <c r="AF26" s="393"/>
      <c r="AG26" s="394"/>
      <c r="AH26" s="392">
        <f t="shared" si="14"/>
        <v>1765</v>
      </c>
      <c r="AI26" s="393"/>
      <c r="AJ26" s="394"/>
      <c r="AK26" s="392">
        <f t="shared" si="15"/>
        <v>1702</v>
      </c>
      <c r="AL26" s="393"/>
      <c r="AM26" s="394"/>
      <c r="AN26" s="392">
        <f t="shared" si="16"/>
        <v>1781</v>
      </c>
      <c r="AO26" s="393"/>
      <c r="AP26" s="394"/>
      <c r="AQ26" s="392">
        <f t="shared" si="17"/>
        <v>1691</v>
      </c>
      <c r="AR26" s="393"/>
      <c r="AS26" s="394"/>
      <c r="AT26" s="392">
        <f t="shared" si="18"/>
        <v>1603</v>
      </c>
      <c r="AU26" s="393"/>
      <c r="AV26" s="394"/>
      <c r="AW26" s="392">
        <f t="shared" si="19"/>
        <v>1718</v>
      </c>
      <c r="AX26" s="393"/>
      <c r="AY26" s="394"/>
      <c r="AZ26" s="392">
        <f t="shared" si="20"/>
        <v>0</v>
      </c>
      <c r="BA26" s="393"/>
      <c r="BB26" s="394"/>
      <c r="BC26" s="392">
        <f t="shared" si="21"/>
        <v>0</v>
      </c>
      <c r="BD26" s="393"/>
      <c r="BE26" s="394"/>
      <c r="BF26" s="392">
        <f t="shared" si="22"/>
        <v>0</v>
      </c>
      <c r="BG26" s="393"/>
      <c r="BH26" s="394"/>
      <c r="BI26" s="392">
        <f t="shared" si="23"/>
        <v>0</v>
      </c>
      <c r="BJ26" s="393"/>
      <c r="BK26" s="394"/>
      <c r="BL26" s="392">
        <f t="shared" si="24"/>
        <v>0</v>
      </c>
      <c r="BM26" s="393"/>
      <c r="BN26" s="394"/>
      <c r="BO26" s="392">
        <f t="shared" si="25"/>
        <v>0</v>
      </c>
      <c r="BP26" s="393"/>
      <c r="BQ26" s="394"/>
      <c r="BR26" s="392">
        <f t="shared" si="26"/>
        <v>0</v>
      </c>
      <c r="BS26" s="393"/>
      <c r="BT26" s="394"/>
      <c r="BU26" s="392">
        <f t="shared" si="27"/>
        <v>0</v>
      </c>
      <c r="BV26" s="393"/>
      <c r="BW26" s="394"/>
      <c r="BX26" s="392">
        <f t="shared" si="28"/>
        <v>0</v>
      </c>
      <c r="BY26" s="393"/>
      <c r="BZ26" s="394"/>
      <c r="CA26" s="392">
        <f t="shared" si="29"/>
        <v>0</v>
      </c>
      <c r="CB26" s="393"/>
      <c r="CC26" s="394"/>
      <c r="CD26" s="392">
        <f t="shared" si="30"/>
        <v>0</v>
      </c>
      <c r="CE26" s="393"/>
      <c r="CF26" s="394"/>
      <c r="CG26" s="392">
        <f t="shared" si="31"/>
        <v>0</v>
      </c>
      <c r="CH26" s="393"/>
      <c r="CI26" s="394"/>
      <c r="CJ26" s="392">
        <f t="shared" si="32"/>
        <v>0</v>
      </c>
      <c r="CK26" s="393"/>
      <c r="CL26" s="394"/>
      <c r="CM26" s="392">
        <f t="shared" si="33"/>
        <v>0</v>
      </c>
      <c r="CN26" s="393"/>
      <c r="CO26" s="394"/>
      <c r="CP26" s="392">
        <f t="shared" si="34"/>
        <v>0</v>
      </c>
      <c r="CQ26" s="393"/>
      <c r="CR26" s="394"/>
      <c r="CS26" s="392">
        <f t="shared" si="35"/>
        <v>0</v>
      </c>
      <c r="CT26" s="393"/>
      <c r="CU26" s="394"/>
      <c r="CV26" s="392">
        <f t="shared" si="36"/>
        <v>0</v>
      </c>
      <c r="CW26" s="393"/>
      <c r="CX26" s="394"/>
      <c r="CY26" s="392">
        <f t="shared" si="37"/>
        <v>0</v>
      </c>
      <c r="CZ26" s="393"/>
      <c r="DA26" s="394"/>
      <c r="DB26" s="392">
        <f t="shared" si="38"/>
        <v>0</v>
      </c>
      <c r="DC26" s="393"/>
      <c r="DD26" s="394"/>
      <c r="DE26" s="392">
        <f t="shared" si="39"/>
        <v>0</v>
      </c>
      <c r="DF26" s="393"/>
      <c r="DG26" s="394"/>
      <c r="DH26" s="51"/>
      <c r="DI26" s="51"/>
      <c r="DJ26" s="395"/>
      <c r="DK26" s="395"/>
      <c r="DL26" s="395"/>
      <c r="DM26" s="395"/>
      <c r="DN26" s="395"/>
      <c r="DO26" s="395"/>
      <c r="DP26" s="395"/>
      <c r="DQ26" s="395"/>
      <c r="DR26" s="395"/>
      <c r="DS26" s="395"/>
      <c r="DT26" s="395"/>
      <c r="DU26" s="395"/>
      <c r="DV26" s="395"/>
      <c r="DW26" s="395"/>
      <c r="DX26" s="395"/>
      <c r="DY26" s="395"/>
      <c r="DZ26" s="395"/>
      <c r="EA26" s="395"/>
      <c r="EB26" s="395"/>
      <c r="EC26" s="395"/>
      <c r="ED26" s="395"/>
      <c r="EE26" s="395"/>
      <c r="EF26" s="395"/>
      <c r="EG26" s="395"/>
      <c r="EH26" s="395"/>
      <c r="EI26" s="395"/>
      <c r="EJ26" s="395"/>
      <c r="EK26" s="395"/>
      <c r="EL26" s="395"/>
      <c r="EM26" s="395"/>
      <c r="EN26" s="395"/>
      <c r="EO26" s="395"/>
      <c r="EP26" s="395"/>
      <c r="EQ26" s="395"/>
      <c r="ER26" s="395"/>
      <c r="ES26" s="395"/>
      <c r="ET26" s="395"/>
      <c r="EU26" s="395"/>
      <c r="EV26" s="395"/>
      <c r="EW26" s="395"/>
      <c r="EX26" s="395"/>
      <c r="EY26" s="395"/>
      <c r="EZ26" s="395"/>
      <c r="FA26" s="395"/>
      <c r="FB26" s="395"/>
      <c r="FC26" s="395"/>
      <c r="FD26" s="395"/>
      <c r="FE26" s="395"/>
      <c r="FF26" s="395"/>
      <c r="FG26" s="395"/>
      <c r="FH26" s="395"/>
      <c r="FI26" s="395"/>
      <c r="FJ26" s="395"/>
      <c r="FK26" s="395"/>
      <c r="FL26" s="395"/>
      <c r="FM26" s="395"/>
      <c r="FN26" s="395"/>
    </row>
    <row r="27" spans="1:170" s="4" customFormat="1">
      <c r="F27" s="72"/>
      <c r="G27" s="8"/>
      <c r="H27" s="8"/>
      <c r="I27" s="8"/>
      <c r="J27" s="8"/>
      <c r="K27" s="8"/>
      <c r="L27" s="8"/>
      <c r="CY27" s="73"/>
      <c r="DA27" s="74"/>
      <c r="DB27" s="73"/>
      <c r="DD27" s="74"/>
      <c r="DE27" s="73"/>
      <c r="DG27" s="74"/>
    </row>
    <row r="28" spans="1:170" s="4" customFormat="1">
      <c r="F28" s="72"/>
      <c r="G28" s="393"/>
      <c r="H28" s="393"/>
      <c r="I28" s="393"/>
      <c r="J28" s="393"/>
      <c r="K28" s="393"/>
      <c r="L28" s="393"/>
      <c r="M28" s="393"/>
      <c r="N28" s="393"/>
      <c r="O28" s="393"/>
      <c r="P28" s="393"/>
      <c r="Q28" s="393"/>
      <c r="R28" s="393"/>
      <c r="S28" s="393"/>
      <c r="T28" s="393"/>
      <c r="U28" s="393"/>
      <c r="V28" s="393"/>
      <c r="W28" s="393"/>
      <c r="X28" s="393"/>
      <c r="Y28" s="393"/>
      <c r="Z28" s="393"/>
      <c r="AA28" s="393"/>
      <c r="AB28" s="393"/>
      <c r="AC28" s="393"/>
      <c r="AD28" s="393"/>
      <c r="AE28" s="393"/>
      <c r="AF28" s="393"/>
      <c r="AG28" s="393"/>
      <c r="AH28" s="393"/>
      <c r="AI28" s="393"/>
      <c r="AJ28" s="393"/>
      <c r="CY28" s="73"/>
      <c r="DA28" s="74"/>
      <c r="DB28" s="73"/>
      <c r="DD28" s="74"/>
      <c r="DE28" s="73"/>
      <c r="DG28" s="74"/>
    </row>
    <row r="29" spans="1:170" s="4" customFormat="1">
      <c r="F29" s="72"/>
      <c r="G29" s="401"/>
      <c r="H29" s="401"/>
      <c r="I29" s="401"/>
      <c r="J29" s="401"/>
      <c r="K29" s="401"/>
      <c r="L29" s="401"/>
      <c r="M29" s="401"/>
      <c r="N29" s="401"/>
      <c r="O29" s="401"/>
      <c r="P29" s="401"/>
      <c r="Q29" s="401"/>
      <c r="R29" s="401"/>
      <c r="S29" s="401"/>
      <c r="T29" s="401"/>
      <c r="U29" s="401"/>
      <c r="V29" s="401"/>
      <c r="W29" s="401"/>
      <c r="X29" s="401"/>
      <c r="Y29" s="401"/>
      <c r="Z29" s="401"/>
      <c r="AA29" s="401"/>
      <c r="AB29" s="401"/>
      <c r="AC29" s="401"/>
      <c r="AD29" s="401"/>
      <c r="AE29" s="401"/>
      <c r="AF29" s="401"/>
      <c r="AG29" s="401"/>
      <c r="AH29" s="401"/>
      <c r="AI29" s="401"/>
      <c r="AJ29" s="401"/>
      <c r="CY29" s="73"/>
      <c r="DA29" s="74"/>
      <c r="DB29" s="73"/>
      <c r="DD29" s="74"/>
      <c r="DE29" s="73"/>
      <c r="DG29" s="74"/>
    </row>
    <row r="30" spans="1:170" s="4" customFormat="1">
      <c r="F30" s="72"/>
      <c r="G30" s="401"/>
      <c r="H30" s="401"/>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CY30" s="73"/>
      <c r="DA30" s="74"/>
      <c r="DB30" s="73"/>
      <c r="DD30" s="74"/>
      <c r="DE30" s="73"/>
      <c r="DG30" s="74"/>
    </row>
    <row r="31" spans="1:170" s="4" customFormat="1">
      <c r="F31" s="72"/>
      <c r="G31" s="401"/>
      <c r="H31" s="401"/>
      <c r="I31" s="401"/>
      <c r="J31" s="401"/>
      <c r="K31" s="401"/>
      <c r="L31" s="401"/>
      <c r="M31" s="401"/>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CY31" s="73"/>
      <c r="DA31" s="74"/>
      <c r="DB31" s="73"/>
      <c r="DD31" s="74"/>
      <c r="DE31" s="73"/>
      <c r="DG31" s="74"/>
    </row>
    <row r="32" spans="1:170" s="4" customFormat="1">
      <c r="F32" s="72"/>
      <c r="G32" s="8"/>
      <c r="H32" s="8"/>
      <c r="I32" s="8"/>
      <c r="J32" s="8"/>
      <c r="K32" s="8"/>
      <c r="L32" s="8"/>
      <c r="CY32" s="73"/>
      <c r="DA32" s="74"/>
      <c r="DB32" s="73"/>
      <c r="DD32" s="74"/>
      <c r="DE32" s="73"/>
      <c r="DG32" s="74"/>
    </row>
    <row r="33" spans="6:111" s="4" customFormat="1">
      <c r="F33" s="72"/>
      <c r="G33" s="8"/>
      <c r="H33" s="8"/>
      <c r="I33" s="8"/>
      <c r="J33" s="8"/>
      <c r="K33" s="8"/>
      <c r="L33" s="8"/>
      <c r="CY33" s="73"/>
      <c r="DA33" s="74"/>
      <c r="DB33" s="73"/>
      <c r="DD33" s="74"/>
      <c r="DE33" s="73"/>
      <c r="DG33" s="74"/>
    </row>
    <row r="34" spans="6:111" s="4" customFormat="1">
      <c r="F34" s="72"/>
      <c r="G34" s="8"/>
      <c r="H34" s="8"/>
      <c r="I34" s="8"/>
      <c r="J34" s="8"/>
      <c r="K34" s="8"/>
      <c r="L34" s="8"/>
      <c r="CY34" s="73"/>
      <c r="DA34" s="74"/>
      <c r="DB34" s="73"/>
      <c r="DD34" s="74"/>
      <c r="DE34" s="73"/>
      <c r="DG34" s="74"/>
    </row>
    <row r="35" spans="6:111" s="4" customFormat="1">
      <c r="F35" s="72"/>
      <c r="G35" s="8"/>
      <c r="H35" s="8"/>
      <c r="I35" s="8"/>
      <c r="J35" s="8"/>
      <c r="K35" s="8"/>
      <c r="L35" s="8"/>
      <c r="CY35" s="73"/>
      <c r="DA35" s="74"/>
      <c r="DB35" s="73"/>
      <c r="DD35" s="74"/>
      <c r="DE35" s="73"/>
      <c r="DG35" s="74"/>
    </row>
    <row r="36" spans="6:111" s="4" customFormat="1">
      <c r="F36" s="72"/>
      <c r="G36" s="8"/>
      <c r="H36" s="8"/>
      <c r="I36" s="8"/>
      <c r="J36" s="8"/>
      <c r="K36" s="8"/>
      <c r="L36" s="8"/>
      <c r="CY36" s="73"/>
      <c r="DA36" s="74"/>
      <c r="DB36" s="73"/>
      <c r="DD36" s="74"/>
      <c r="DE36" s="73"/>
      <c r="DG36" s="74"/>
    </row>
    <row r="37" spans="6:111" s="4" customFormat="1">
      <c r="F37" s="72"/>
      <c r="G37" s="8"/>
      <c r="H37" s="8"/>
      <c r="I37" s="8"/>
      <c r="J37" s="8"/>
      <c r="K37" s="8"/>
      <c r="L37" s="8"/>
      <c r="CY37" s="73"/>
      <c r="DA37" s="74"/>
      <c r="DB37" s="73"/>
      <c r="DD37" s="74"/>
      <c r="DE37" s="73"/>
      <c r="DG37" s="74"/>
    </row>
    <row r="38" spans="6:111" s="4" customFormat="1">
      <c r="F38" s="72"/>
      <c r="G38" s="8"/>
      <c r="H38" s="8"/>
      <c r="I38" s="8"/>
      <c r="J38" s="8"/>
      <c r="K38" s="8"/>
      <c r="L38" s="8"/>
      <c r="CY38" s="73"/>
      <c r="DA38" s="74"/>
      <c r="DB38" s="73"/>
      <c r="DD38" s="74"/>
      <c r="DE38" s="73"/>
      <c r="DG38" s="74"/>
    </row>
    <row r="39" spans="6:111" s="4" customFormat="1">
      <c r="F39" s="72"/>
      <c r="G39" s="8"/>
      <c r="H39" s="8"/>
      <c r="I39" s="8"/>
      <c r="J39" s="8"/>
      <c r="K39" s="8"/>
      <c r="L39" s="8"/>
      <c r="CY39" s="73"/>
      <c r="DA39" s="74"/>
      <c r="DB39" s="73"/>
      <c r="DD39" s="74"/>
      <c r="DE39" s="73"/>
      <c r="DG39" s="74"/>
    </row>
    <row r="40" spans="6:111" s="4" customFormat="1">
      <c r="F40" s="72"/>
      <c r="G40" s="8"/>
      <c r="H40" s="8"/>
      <c r="I40" s="8"/>
      <c r="J40" s="8"/>
      <c r="K40" s="8"/>
      <c r="L40" s="8"/>
      <c r="CY40" s="73"/>
      <c r="DA40" s="74"/>
      <c r="DB40" s="73"/>
      <c r="DD40" s="74"/>
      <c r="DE40" s="73"/>
      <c r="DG40" s="74"/>
    </row>
    <row r="41" spans="6:111" s="4" customFormat="1">
      <c r="F41" s="72"/>
      <c r="G41" s="8"/>
      <c r="H41" s="8"/>
      <c r="I41" s="8"/>
      <c r="J41" s="8"/>
      <c r="K41" s="8"/>
      <c r="L41" s="8"/>
      <c r="CY41" s="73"/>
      <c r="DA41" s="74"/>
      <c r="DB41" s="73"/>
      <c r="DD41" s="74"/>
      <c r="DE41" s="73"/>
      <c r="DG41" s="74"/>
    </row>
    <row r="42" spans="6:111" s="4" customFormat="1">
      <c r="F42" s="72"/>
      <c r="G42" s="8"/>
      <c r="H42" s="8"/>
      <c r="I42" s="8"/>
      <c r="J42" s="8"/>
      <c r="K42" s="8"/>
      <c r="L42" s="8"/>
      <c r="CY42" s="73"/>
      <c r="DA42" s="74"/>
      <c r="DB42" s="73"/>
      <c r="DD42" s="74"/>
      <c r="DE42" s="73"/>
      <c r="DG42" s="74"/>
    </row>
    <row r="43" spans="6:111" s="4" customFormat="1">
      <c r="F43" s="72"/>
      <c r="G43" s="8"/>
      <c r="H43" s="8"/>
      <c r="I43" s="8"/>
      <c r="J43" s="8"/>
      <c r="K43" s="8"/>
      <c r="L43" s="8"/>
      <c r="CY43" s="73"/>
      <c r="DA43" s="74"/>
      <c r="DB43" s="73"/>
      <c r="DD43" s="74"/>
      <c r="DE43" s="73"/>
      <c r="DG43" s="74"/>
    </row>
    <row r="44" spans="6:111" s="4" customFormat="1">
      <c r="F44" s="72"/>
      <c r="G44" s="8"/>
      <c r="H44" s="8"/>
      <c r="I44" s="8"/>
      <c r="J44" s="8"/>
      <c r="K44" s="8"/>
      <c r="L44" s="8"/>
      <c r="CY44" s="73"/>
      <c r="DA44" s="74"/>
      <c r="DB44" s="73"/>
      <c r="DD44" s="74"/>
      <c r="DE44" s="73"/>
      <c r="DG44" s="74"/>
    </row>
    <row r="45" spans="6:111" s="4" customFormat="1">
      <c r="F45" s="72"/>
      <c r="G45" s="8"/>
      <c r="H45" s="8"/>
      <c r="I45" s="8"/>
      <c r="J45" s="8"/>
      <c r="K45" s="8"/>
      <c r="L45" s="8"/>
      <c r="CY45" s="73"/>
      <c r="DA45" s="74"/>
      <c r="DB45" s="73"/>
      <c r="DD45" s="74"/>
      <c r="DE45" s="73"/>
      <c r="DG45" s="74"/>
    </row>
    <row r="46" spans="6:111" s="4" customFormat="1">
      <c r="F46" s="72"/>
      <c r="G46" s="8"/>
      <c r="H46" s="8"/>
      <c r="I46" s="8"/>
      <c r="J46" s="8"/>
      <c r="K46" s="8"/>
      <c r="L46" s="8"/>
      <c r="CY46" s="73"/>
      <c r="DA46" s="74"/>
      <c r="DB46" s="73"/>
      <c r="DD46" s="74"/>
      <c r="DE46" s="73"/>
      <c r="DG46" s="74"/>
    </row>
    <row r="47" spans="6:111" s="4" customFormat="1">
      <c r="F47" s="72"/>
      <c r="G47" s="8"/>
      <c r="H47" s="8"/>
      <c r="I47" s="8"/>
      <c r="J47" s="8"/>
      <c r="K47" s="8"/>
      <c r="L47" s="8"/>
      <c r="CY47" s="73"/>
      <c r="DA47" s="74"/>
      <c r="DB47" s="73"/>
      <c r="DD47" s="74"/>
      <c r="DE47" s="73"/>
      <c r="DG47" s="74"/>
    </row>
    <row r="48" spans="6:111" s="4" customFormat="1">
      <c r="F48" s="72"/>
      <c r="G48" s="8"/>
      <c r="H48" s="8"/>
      <c r="I48" s="8"/>
      <c r="J48" s="8"/>
      <c r="K48" s="8"/>
      <c r="L48" s="8"/>
      <c r="CY48" s="73"/>
      <c r="DA48" s="74"/>
      <c r="DB48" s="73"/>
      <c r="DD48" s="74"/>
      <c r="DE48" s="73"/>
      <c r="DG48" s="74"/>
    </row>
    <row r="49" spans="6:111" s="4" customFormat="1">
      <c r="F49" s="72"/>
      <c r="G49" s="8"/>
      <c r="H49" s="8"/>
      <c r="I49" s="8"/>
      <c r="J49" s="8"/>
      <c r="K49" s="8"/>
      <c r="L49" s="8"/>
      <c r="CY49" s="73"/>
      <c r="DA49" s="74"/>
      <c r="DB49" s="73"/>
      <c r="DD49" s="74"/>
      <c r="DE49" s="73"/>
      <c r="DG49" s="74"/>
    </row>
    <row r="50" spans="6:111" s="4" customFormat="1">
      <c r="F50" s="72"/>
      <c r="G50" s="8"/>
      <c r="H50" s="8"/>
      <c r="I50" s="8"/>
      <c r="J50" s="8"/>
      <c r="K50" s="8"/>
      <c r="L50" s="8"/>
      <c r="CY50" s="73"/>
      <c r="DA50" s="74"/>
      <c r="DB50" s="73"/>
      <c r="DD50" s="74"/>
      <c r="DE50" s="73"/>
      <c r="DG50" s="74"/>
    </row>
    <row r="51" spans="6:111" s="4" customFormat="1">
      <c r="F51" s="72"/>
      <c r="G51" s="8"/>
      <c r="H51" s="8"/>
      <c r="I51" s="8"/>
      <c r="J51" s="8"/>
      <c r="K51" s="8"/>
      <c r="L51" s="8"/>
      <c r="CY51" s="73"/>
      <c r="DA51" s="74"/>
      <c r="DB51" s="73"/>
      <c r="DD51" s="74"/>
      <c r="DE51" s="73"/>
      <c r="DG51" s="74"/>
    </row>
    <row r="52" spans="6:111" s="4" customFormat="1">
      <c r="F52" s="72"/>
      <c r="G52" s="8"/>
      <c r="H52" s="8"/>
      <c r="I52" s="8"/>
      <c r="J52" s="8"/>
      <c r="K52" s="8"/>
      <c r="L52" s="8"/>
      <c r="CY52" s="73"/>
      <c r="DA52" s="74"/>
      <c r="DB52" s="73"/>
      <c r="DD52" s="74"/>
      <c r="DE52" s="73"/>
      <c r="DG52" s="74"/>
    </row>
    <row r="53" spans="6:111" s="4" customFormat="1">
      <c r="F53" s="72"/>
      <c r="G53" s="8"/>
      <c r="H53" s="8"/>
      <c r="I53" s="8"/>
      <c r="J53" s="8"/>
      <c r="K53" s="8"/>
      <c r="L53" s="8"/>
      <c r="CY53" s="73"/>
      <c r="DA53" s="74"/>
      <c r="DB53" s="73"/>
      <c r="DD53" s="74"/>
      <c r="DE53" s="73"/>
      <c r="DG53" s="74"/>
    </row>
    <row r="54" spans="6:111" s="4" customFormat="1">
      <c r="F54" s="72"/>
      <c r="G54" s="8"/>
      <c r="H54" s="8"/>
      <c r="I54" s="8"/>
      <c r="J54" s="8"/>
      <c r="K54" s="8"/>
      <c r="L54" s="8"/>
      <c r="CY54" s="73"/>
      <c r="DA54" s="74"/>
      <c r="DB54" s="73"/>
      <c r="DD54" s="74"/>
      <c r="DE54" s="73"/>
      <c r="DG54" s="74"/>
    </row>
    <row r="55" spans="6:111" s="4" customFormat="1">
      <c r="F55" s="72"/>
      <c r="G55" s="8"/>
      <c r="H55" s="8"/>
      <c r="I55" s="8"/>
      <c r="J55" s="8"/>
      <c r="K55" s="8"/>
      <c r="L55" s="8"/>
      <c r="CY55" s="73"/>
      <c r="DA55" s="74"/>
      <c r="DB55" s="73"/>
      <c r="DD55" s="74"/>
      <c r="DE55" s="73"/>
      <c r="DG55" s="74"/>
    </row>
    <row r="56" spans="6:111" s="4" customFormat="1">
      <c r="F56" s="72"/>
      <c r="G56" s="8"/>
      <c r="H56" s="8"/>
      <c r="I56" s="8"/>
      <c r="J56" s="8"/>
      <c r="K56" s="8"/>
      <c r="L56" s="8"/>
      <c r="CY56" s="73"/>
      <c r="DA56" s="74"/>
      <c r="DB56" s="73"/>
      <c r="DD56" s="74"/>
      <c r="DE56" s="73"/>
      <c r="DG56" s="74"/>
    </row>
    <row r="57" spans="6:111" s="4" customFormat="1">
      <c r="F57" s="72"/>
      <c r="G57" s="8"/>
      <c r="H57" s="8"/>
      <c r="I57" s="8"/>
      <c r="J57" s="8"/>
      <c r="K57" s="8"/>
      <c r="L57" s="8"/>
      <c r="CY57" s="73"/>
      <c r="DA57" s="74"/>
      <c r="DB57" s="73"/>
      <c r="DD57" s="74"/>
      <c r="DE57" s="73"/>
      <c r="DG57" s="74"/>
    </row>
    <row r="58" spans="6:111" s="4" customFormat="1">
      <c r="F58" s="72"/>
      <c r="G58" s="8"/>
      <c r="H58" s="8"/>
      <c r="I58" s="8"/>
      <c r="J58" s="8"/>
      <c r="K58" s="8"/>
      <c r="L58" s="8"/>
      <c r="CY58" s="73"/>
      <c r="DA58" s="74"/>
      <c r="DB58" s="73"/>
      <c r="DD58" s="74"/>
      <c r="DE58" s="73"/>
      <c r="DG58" s="74"/>
    </row>
    <row r="59" spans="6:111" s="4" customFormat="1">
      <c r="F59" s="72"/>
      <c r="G59" s="8"/>
      <c r="H59" s="8"/>
      <c r="I59" s="8"/>
      <c r="J59" s="8"/>
      <c r="K59" s="8"/>
      <c r="L59" s="8"/>
      <c r="CY59" s="73"/>
      <c r="DA59" s="74"/>
      <c r="DB59" s="73"/>
      <c r="DD59" s="74"/>
      <c r="DE59" s="73"/>
      <c r="DG59" s="74"/>
    </row>
    <row r="60" spans="6:111" s="4" customFormat="1">
      <c r="F60" s="72"/>
      <c r="G60" s="8"/>
      <c r="H60" s="8"/>
      <c r="I60" s="8"/>
      <c r="J60" s="8"/>
      <c r="K60" s="8"/>
      <c r="L60" s="8"/>
      <c r="CY60" s="73"/>
      <c r="DA60" s="74"/>
      <c r="DB60" s="73"/>
      <c r="DD60" s="74"/>
      <c r="DE60" s="73"/>
      <c r="DG60" s="74"/>
    </row>
    <row r="61" spans="6:111" s="4" customFormat="1">
      <c r="F61" s="72"/>
      <c r="G61" s="8"/>
      <c r="H61" s="8"/>
      <c r="I61" s="8"/>
      <c r="J61" s="8"/>
      <c r="K61" s="8"/>
      <c r="L61" s="8"/>
      <c r="CY61" s="73"/>
      <c r="DA61" s="74"/>
      <c r="DB61" s="73"/>
      <c r="DD61" s="74"/>
      <c r="DE61" s="73"/>
      <c r="DG61" s="74"/>
    </row>
    <row r="62" spans="6:111" s="4" customFormat="1">
      <c r="F62" s="72"/>
      <c r="G62" s="8"/>
      <c r="H62" s="8"/>
      <c r="I62" s="8"/>
      <c r="J62" s="8"/>
      <c r="K62" s="8"/>
      <c r="L62" s="8"/>
      <c r="CY62" s="73"/>
      <c r="DA62" s="74"/>
      <c r="DB62" s="73"/>
      <c r="DD62" s="74"/>
      <c r="DE62" s="73"/>
      <c r="DG62" s="74"/>
    </row>
    <row r="63" spans="6:111" s="4" customFormat="1">
      <c r="F63" s="72"/>
      <c r="G63" s="8"/>
      <c r="H63" s="8"/>
      <c r="I63" s="8"/>
      <c r="J63" s="8"/>
      <c r="K63" s="8"/>
      <c r="L63" s="8"/>
      <c r="CY63" s="73"/>
      <c r="DA63" s="74"/>
      <c r="DB63" s="73"/>
      <c r="DD63" s="74"/>
      <c r="DE63" s="73"/>
      <c r="DG63" s="74"/>
    </row>
    <row r="64" spans="6:111" s="4" customFormat="1">
      <c r="F64" s="72"/>
      <c r="G64" s="8"/>
      <c r="H64" s="8"/>
      <c r="I64" s="8"/>
      <c r="J64" s="8"/>
      <c r="K64" s="8"/>
      <c r="L64" s="8"/>
      <c r="CY64" s="73"/>
      <c r="DA64" s="74"/>
      <c r="DB64" s="73"/>
      <c r="DD64" s="74"/>
      <c r="DE64" s="73"/>
      <c r="DG64" s="74"/>
    </row>
    <row r="65" spans="6:111" s="4" customFormat="1">
      <c r="F65" s="72"/>
      <c r="G65" s="8"/>
      <c r="H65" s="8"/>
      <c r="I65" s="8"/>
      <c r="J65" s="8"/>
      <c r="K65" s="8"/>
      <c r="L65" s="8"/>
      <c r="CY65" s="73"/>
      <c r="DA65" s="74"/>
      <c r="DB65" s="73"/>
      <c r="DD65" s="74"/>
      <c r="DE65" s="73"/>
      <c r="DG65" s="74"/>
    </row>
    <row r="66" spans="6:111" s="4" customFormat="1">
      <c r="F66" s="72"/>
      <c r="G66" s="8"/>
      <c r="H66" s="8"/>
      <c r="I66" s="8"/>
      <c r="J66" s="8"/>
      <c r="K66" s="8"/>
      <c r="L66" s="8"/>
      <c r="CY66" s="73"/>
      <c r="DA66" s="74"/>
      <c r="DB66" s="73"/>
      <c r="DD66" s="74"/>
      <c r="DE66" s="73"/>
      <c r="DG66" s="74"/>
    </row>
    <row r="67" spans="6:111" s="4" customFormat="1">
      <c r="F67" s="72"/>
      <c r="G67" s="8"/>
      <c r="H67" s="8"/>
      <c r="I67" s="8"/>
      <c r="J67" s="8"/>
      <c r="K67" s="8"/>
      <c r="L67" s="8"/>
      <c r="CY67" s="73"/>
      <c r="DA67" s="74"/>
      <c r="DB67" s="73"/>
      <c r="DD67" s="74"/>
      <c r="DE67" s="73"/>
      <c r="DG67" s="74"/>
    </row>
    <row r="68" spans="6:111" s="4" customFormat="1">
      <c r="F68" s="72"/>
      <c r="G68" s="8"/>
      <c r="H68" s="8"/>
      <c r="I68" s="8"/>
      <c r="J68" s="8"/>
      <c r="K68" s="8"/>
      <c r="L68" s="8"/>
      <c r="CY68" s="73"/>
      <c r="DA68" s="74"/>
      <c r="DB68" s="73"/>
      <c r="DD68" s="74"/>
      <c r="DE68" s="73"/>
      <c r="DG68" s="74"/>
    </row>
    <row r="69" spans="6:111" s="4" customFormat="1">
      <c r="F69" s="72"/>
      <c r="G69" s="8"/>
      <c r="H69" s="8"/>
      <c r="I69" s="8"/>
      <c r="J69" s="8"/>
      <c r="K69" s="8"/>
      <c r="L69" s="8"/>
      <c r="CY69" s="73"/>
      <c r="DA69" s="74"/>
      <c r="DB69" s="73"/>
      <c r="DD69" s="74"/>
      <c r="DE69" s="73"/>
      <c r="DG69" s="74"/>
    </row>
    <row r="70" spans="6:111" s="4" customFormat="1">
      <c r="F70" s="72"/>
      <c r="G70" s="8"/>
      <c r="H70" s="8"/>
      <c r="I70" s="8"/>
      <c r="J70" s="8"/>
      <c r="K70" s="8"/>
      <c r="L70" s="8"/>
      <c r="CY70" s="73"/>
      <c r="DA70" s="74"/>
      <c r="DB70" s="73"/>
      <c r="DD70" s="74"/>
      <c r="DE70" s="73"/>
      <c r="DG70" s="74"/>
    </row>
    <row r="71" spans="6:111" s="4" customFormat="1">
      <c r="F71" s="72"/>
      <c r="G71" s="8"/>
      <c r="H71" s="8"/>
      <c r="I71" s="8"/>
      <c r="J71" s="8"/>
      <c r="K71" s="8"/>
      <c r="L71" s="8"/>
      <c r="CY71" s="73"/>
      <c r="DA71" s="74"/>
      <c r="DB71" s="73"/>
      <c r="DD71" s="74"/>
      <c r="DE71" s="73"/>
      <c r="DG71" s="74"/>
    </row>
    <row r="72" spans="6:111" s="4" customFormat="1">
      <c r="F72" s="72"/>
      <c r="G72" s="8"/>
      <c r="H72" s="8"/>
      <c r="I72" s="8"/>
      <c r="J72" s="8"/>
      <c r="K72" s="8"/>
      <c r="L72" s="8"/>
      <c r="CY72" s="73"/>
      <c r="DA72" s="74"/>
      <c r="DB72" s="73"/>
      <c r="DD72" s="74"/>
      <c r="DE72" s="73"/>
      <c r="DG72" s="74"/>
    </row>
    <row r="73" spans="6:111" s="4" customFormat="1">
      <c r="F73" s="72"/>
      <c r="G73" s="8"/>
      <c r="H73" s="8"/>
      <c r="I73" s="8"/>
      <c r="J73" s="8"/>
      <c r="K73" s="8"/>
      <c r="L73" s="8"/>
      <c r="CY73" s="73"/>
      <c r="DA73" s="74"/>
      <c r="DB73" s="73"/>
      <c r="DD73" s="74"/>
      <c r="DE73" s="73"/>
      <c r="DG73" s="74"/>
    </row>
    <row r="74" spans="6:111" s="4" customFormat="1">
      <c r="F74" s="72"/>
      <c r="G74" s="8"/>
      <c r="H74" s="8"/>
      <c r="I74" s="8"/>
      <c r="J74" s="8"/>
      <c r="K74" s="8"/>
      <c r="L74" s="8"/>
      <c r="CY74" s="73"/>
      <c r="DA74" s="74"/>
      <c r="DB74" s="73"/>
      <c r="DD74" s="74"/>
      <c r="DE74" s="73"/>
      <c r="DG74" s="74"/>
    </row>
    <row r="75" spans="6:111" s="4" customFormat="1">
      <c r="F75" s="72"/>
      <c r="G75" s="8"/>
      <c r="H75" s="8"/>
      <c r="I75" s="8"/>
      <c r="J75" s="8"/>
      <c r="K75" s="8"/>
      <c r="L75" s="8"/>
      <c r="CY75" s="73"/>
      <c r="DA75" s="74"/>
      <c r="DB75" s="73"/>
      <c r="DD75" s="74"/>
      <c r="DE75" s="73"/>
      <c r="DG75" s="74"/>
    </row>
    <row r="76" spans="6:111" s="4" customFormat="1">
      <c r="F76" s="72"/>
      <c r="G76" s="8"/>
      <c r="H76" s="8"/>
      <c r="I76" s="8"/>
      <c r="J76" s="8"/>
      <c r="K76" s="8"/>
      <c r="L76" s="8"/>
      <c r="CY76" s="73"/>
      <c r="DA76" s="74"/>
      <c r="DB76" s="73"/>
      <c r="DD76" s="74"/>
      <c r="DE76" s="73"/>
      <c r="DG76" s="74"/>
    </row>
    <row r="77" spans="6:111" s="4" customFormat="1">
      <c r="F77" s="72"/>
      <c r="G77" s="8"/>
      <c r="H77" s="8"/>
      <c r="I77" s="8"/>
      <c r="J77" s="8"/>
      <c r="K77" s="8"/>
      <c r="L77" s="8"/>
      <c r="CY77" s="73"/>
      <c r="DA77" s="74"/>
      <c r="DB77" s="73"/>
      <c r="DD77" s="74"/>
      <c r="DE77" s="73"/>
      <c r="DG77" s="74"/>
    </row>
    <row r="78" spans="6:111" s="4" customFormat="1">
      <c r="F78" s="72"/>
      <c r="G78" s="8"/>
      <c r="H78" s="8"/>
      <c r="I78" s="8"/>
      <c r="J78" s="8"/>
      <c r="K78" s="8"/>
      <c r="L78" s="8"/>
      <c r="CY78" s="73"/>
      <c r="DA78" s="74"/>
      <c r="DB78" s="73"/>
      <c r="DD78" s="74"/>
      <c r="DE78" s="73"/>
      <c r="DG78" s="74"/>
    </row>
    <row r="79" spans="6:111" s="4" customFormat="1">
      <c r="F79" s="72"/>
      <c r="G79" s="8"/>
      <c r="H79" s="8"/>
      <c r="I79" s="8"/>
      <c r="J79" s="8"/>
      <c r="K79" s="8"/>
      <c r="L79" s="8"/>
      <c r="CY79" s="73"/>
      <c r="DA79" s="74"/>
      <c r="DB79" s="73"/>
      <c r="DD79" s="74"/>
      <c r="DE79" s="73"/>
      <c r="DG79" s="74"/>
    </row>
    <row r="80" spans="6:111" s="4" customFormat="1">
      <c r="F80" s="72"/>
      <c r="G80" s="8"/>
      <c r="H80" s="8"/>
      <c r="I80" s="8"/>
      <c r="J80" s="8"/>
      <c r="K80" s="8"/>
      <c r="L80" s="8"/>
      <c r="CY80" s="73"/>
      <c r="DA80" s="74"/>
      <c r="DB80" s="73"/>
      <c r="DD80" s="74"/>
      <c r="DE80" s="73"/>
      <c r="DG80" s="74"/>
    </row>
    <row r="81" spans="6:111" s="4" customFormat="1">
      <c r="F81" s="72"/>
      <c r="G81" s="8"/>
      <c r="H81" s="8"/>
      <c r="I81" s="8"/>
      <c r="J81" s="8"/>
      <c r="K81" s="8"/>
      <c r="L81" s="8"/>
      <c r="CY81" s="73"/>
      <c r="DA81" s="74"/>
      <c r="DB81" s="73"/>
      <c r="DD81" s="74"/>
      <c r="DE81" s="73"/>
      <c r="DG81" s="74"/>
    </row>
    <row r="82" spans="6:111" s="4" customFormat="1">
      <c r="F82" s="72"/>
      <c r="G82" s="8"/>
      <c r="H82" s="8"/>
      <c r="I82" s="8"/>
      <c r="J82" s="8"/>
      <c r="K82" s="8"/>
      <c r="L82" s="8"/>
      <c r="CY82" s="73"/>
      <c r="DA82" s="74"/>
      <c r="DB82" s="73"/>
      <c r="DD82" s="74"/>
      <c r="DE82" s="73"/>
      <c r="DG82" s="74"/>
    </row>
    <row r="83" spans="6:111" s="4" customFormat="1">
      <c r="F83" s="72"/>
      <c r="G83" s="8"/>
      <c r="H83" s="8"/>
      <c r="I83" s="8"/>
      <c r="J83" s="8"/>
      <c r="K83" s="8"/>
      <c r="L83" s="8"/>
      <c r="CY83" s="73"/>
      <c r="DA83" s="74"/>
      <c r="DB83" s="73"/>
      <c r="DD83" s="74"/>
      <c r="DE83" s="73"/>
      <c r="DG83" s="74"/>
    </row>
    <row r="84" spans="6:111" s="4" customFormat="1">
      <c r="F84" s="72"/>
      <c r="G84" s="8"/>
      <c r="H84" s="8"/>
      <c r="I84" s="8"/>
      <c r="J84" s="8"/>
      <c r="K84" s="8"/>
      <c r="L84" s="8"/>
      <c r="CY84" s="73"/>
      <c r="DA84" s="74"/>
      <c r="DB84" s="73"/>
      <c r="DD84" s="74"/>
      <c r="DE84" s="73"/>
      <c r="DG84" s="74"/>
    </row>
    <row r="85" spans="6:111" s="4" customFormat="1">
      <c r="F85" s="72"/>
      <c r="G85" s="8"/>
      <c r="H85" s="8"/>
      <c r="I85" s="8"/>
      <c r="J85" s="8"/>
      <c r="K85" s="8"/>
      <c r="L85" s="8"/>
      <c r="CY85" s="73"/>
      <c r="DA85" s="74"/>
      <c r="DB85" s="73"/>
      <c r="DD85" s="74"/>
      <c r="DE85" s="73"/>
      <c r="DG85" s="74"/>
    </row>
    <row r="86" spans="6:111" s="4" customFormat="1">
      <c r="F86" s="72"/>
      <c r="G86" s="8"/>
      <c r="H86" s="8"/>
      <c r="I86" s="8"/>
      <c r="J86" s="8"/>
      <c r="K86" s="8"/>
      <c r="L86" s="8"/>
      <c r="CY86" s="73"/>
      <c r="DA86" s="74"/>
      <c r="DB86" s="73"/>
      <c r="DD86" s="74"/>
      <c r="DE86" s="73"/>
      <c r="DG86" s="74"/>
    </row>
    <row r="87" spans="6:111" s="4" customFormat="1">
      <c r="F87" s="72"/>
      <c r="G87" s="8"/>
      <c r="H87" s="8"/>
      <c r="I87" s="8"/>
      <c r="J87" s="8"/>
      <c r="K87" s="8"/>
      <c r="L87" s="8"/>
      <c r="CY87" s="73"/>
      <c r="DA87" s="74"/>
      <c r="DB87" s="73"/>
      <c r="DD87" s="74"/>
      <c r="DE87" s="73"/>
      <c r="DG87" s="74"/>
    </row>
    <row r="88" spans="6:111" s="4" customFormat="1">
      <c r="F88" s="72"/>
      <c r="G88" s="8"/>
      <c r="H88" s="8"/>
      <c r="I88" s="8"/>
      <c r="J88" s="8"/>
      <c r="K88" s="8"/>
      <c r="L88" s="8"/>
      <c r="CY88" s="73"/>
      <c r="DA88" s="74"/>
      <c r="DB88" s="73"/>
      <c r="DD88" s="74"/>
      <c r="DE88" s="73"/>
      <c r="DG88" s="74"/>
    </row>
    <row r="89" spans="6:111" s="4" customFormat="1">
      <c r="F89" s="72"/>
      <c r="G89" s="8"/>
      <c r="H89" s="8"/>
      <c r="I89" s="8"/>
      <c r="J89" s="8"/>
      <c r="K89" s="8"/>
      <c r="L89" s="8"/>
      <c r="CY89" s="73"/>
      <c r="DA89" s="74"/>
      <c r="DB89" s="73"/>
      <c r="DD89" s="74"/>
      <c r="DE89" s="73"/>
      <c r="DG89" s="74"/>
    </row>
    <row r="90" spans="6:111" s="4" customFormat="1">
      <c r="F90" s="72"/>
      <c r="G90" s="8"/>
      <c r="H90" s="8"/>
      <c r="I90" s="8"/>
      <c r="J90" s="8"/>
      <c r="K90" s="8"/>
      <c r="L90" s="8"/>
      <c r="CY90" s="73"/>
      <c r="DA90" s="74"/>
      <c r="DB90" s="73"/>
      <c r="DD90" s="74"/>
      <c r="DE90" s="73"/>
      <c r="DG90" s="74"/>
    </row>
    <row r="91" spans="6:111" s="4" customFormat="1">
      <c r="F91" s="72"/>
      <c r="G91" s="8"/>
      <c r="H91" s="8"/>
      <c r="I91" s="8"/>
      <c r="J91" s="8"/>
      <c r="K91" s="8"/>
      <c r="L91" s="8"/>
      <c r="CY91" s="73"/>
      <c r="DA91" s="74"/>
      <c r="DB91" s="73"/>
      <c r="DD91" s="74"/>
      <c r="DE91" s="73"/>
      <c r="DG91" s="74"/>
    </row>
    <row r="92" spans="6:111" s="4" customFormat="1">
      <c r="F92" s="72"/>
      <c r="G92" s="8"/>
      <c r="H92" s="8"/>
      <c r="I92" s="8"/>
      <c r="J92" s="8"/>
      <c r="K92" s="8"/>
      <c r="L92" s="8"/>
      <c r="CY92" s="73"/>
      <c r="DA92" s="74"/>
      <c r="DB92" s="73"/>
      <c r="DD92" s="74"/>
      <c r="DE92" s="73"/>
      <c r="DG92" s="74"/>
    </row>
    <row r="93" spans="6:111" s="4" customFormat="1">
      <c r="F93" s="72"/>
      <c r="G93" s="8"/>
      <c r="H93" s="8"/>
      <c r="I93" s="8"/>
      <c r="J93" s="8"/>
      <c r="K93" s="8"/>
      <c r="L93" s="8"/>
      <c r="CY93" s="73"/>
      <c r="DA93" s="74"/>
      <c r="DB93" s="73"/>
      <c r="DD93" s="74"/>
      <c r="DE93" s="73"/>
      <c r="DG93" s="74"/>
    </row>
    <row r="94" spans="6:111" s="4" customFormat="1">
      <c r="F94" s="72"/>
      <c r="G94" s="8"/>
      <c r="H94" s="8"/>
      <c r="I94" s="8"/>
      <c r="J94" s="8"/>
      <c r="K94" s="8"/>
      <c r="L94" s="8"/>
      <c r="CY94" s="73"/>
      <c r="DA94" s="74"/>
      <c r="DB94" s="73"/>
      <c r="DD94" s="74"/>
      <c r="DE94" s="73"/>
      <c r="DG94" s="74"/>
    </row>
    <row r="95" spans="6:111" s="4" customFormat="1">
      <c r="F95" s="72"/>
      <c r="G95" s="8"/>
      <c r="H95" s="8"/>
      <c r="I95" s="8"/>
      <c r="J95" s="8"/>
      <c r="K95" s="8"/>
      <c r="L95" s="8"/>
      <c r="CY95" s="73"/>
      <c r="DA95" s="74"/>
      <c r="DB95" s="73"/>
      <c r="DD95" s="74"/>
      <c r="DE95" s="73"/>
      <c r="DG95" s="74"/>
    </row>
    <row r="96" spans="6:111" s="4" customFormat="1">
      <c r="F96" s="72"/>
      <c r="G96" s="8"/>
      <c r="H96" s="8"/>
      <c r="I96" s="8"/>
      <c r="J96" s="8"/>
      <c r="K96" s="8"/>
      <c r="L96" s="8"/>
      <c r="CY96" s="73"/>
      <c r="DA96" s="74"/>
      <c r="DB96" s="73"/>
      <c r="DD96" s="74"/>
      <c r="DE96" s="73"/>
      <c r="DG96" s="74"/>
    </row>
    <row r="97" spans="6:111" s="4" customFormat="1">
      <c r="F97" s="72"/>
      <c r="G97" s="8"/>
      <c r="H97" s="8"/>
      <c r="I97" s="8"/>
      <c r="J97" s="8"/>
      <c r="K97" s="8"/>
      <c r="L97" s="8"/>
      <c r="CY97" s="73"/>
      <c r="DA97" s="74"/>
      <c r="DB97" s="73"/>
      <c r="DD97" s="74"/>
      <c r="DE97" s="73"/>
      <c r="DG97" s="74"/>
    </row>
    <row r="98" spans="6:111" s="4" customFormat="1">
      <c r="F98" s="72"/>
      <c r="G98" s="8"/>
      <c r="H98" s="8"/>
      <c r="I98" s="8"/>
      <c r="J98" s="8"/>
      <c r="K98" s="8"/>
      <c r="L98" s="8"/>
      <c r="CY98" s="73"/>
      <c r="DA98" s="74"/>
      <c r="DB98" s="73"/>
      <c r="DD98" s="74"/>
      <c r="DE98" s="73"/>
      <c r="DG98" s="74"/>
    </row>
    <row r="99" spans="6:111" s="4" customFormat="1">
      <c r="F99" s="72"/>
      <c r="G99" s="8"/>
      <c r="H99" s="8"/>
      <c r="I99" s="8"/>
      <c r="J99" s="8"/>
      <c r="K99" s="8"/>
      <c r="L99" s="8"/>
      <c r="CY99" s="73"/>
      <c r="DA99" s="74"/>
      <c r="DB99" s="73"/>
      <c r="DD99" s="74"/>
      <c r="DE99" s="73"/>
      <c r="DG99" s="74"/>
    </row>
    <row r="100" spans="6:111" s="4" customFormat="1">
      <c r="F100" s="72"/>
      <c r="G100" s="8"/>
      <c r="H100" s="8"/>
      <c r="I100" s="8"/>
      <c r="J100" s="8"/>
      <c r="K100" s="8"/>
      <c r="L100" s="8"/>
      <c r="CY100" s="73"/>
      <c r="DA100" s="74"/>
      <c r="DB100" s="73"/>
      <c r="DD100" s="74"/>
      <c r="DE100" s="73"/>
      <c r="DG100" s="74"/>
    </row>
    <row r="101" spans="6:111" s="4" customFormat="1">
      <c r="F101" s="72"/>
      <c r="G101" s="8"/>
      <c r="H101" s="8"/>
      <c r="I101" s="8"/>
      <c r="J101" s="8"/>
      <c r="K101" s="8"/>
      <c r="L101" s="8"/>
      <c r="CY101" s="73"/>
      <c r="DA101" s="74"/>
      <c r="DB101" s="73"/>
      <c r="DD101" s="74"/>
      <c r="DE101" s="73"/>
      <c r="DG101" s="74"/>
    </row>
    <row r="102" spans="6:111" s="4" customFormat="1">
      <c r="F102" s="72"/>
      <c r="G102" s="8"/>
      <c r="H102" s="8"/>
      <c r="I102" s="8"/>
      <c r="J102" s="8"/>
      <c r="K102" s="8"/>
      <c r="L102" s="8"/>
      <c r="CY102" s="73"/>
      <c r="DA102" s="74"/>
      <c r="DB102" s="73"/>
      <c r="DD102" s="74"/>
      <c r="DE102" s="73"/>
      <c r="DG102" s="74"/>
    </row>
    <row r="103" spans="6:111" s="4" customFormat="1">
      <c r="F103" s="72"/>
      <c r="G103" s="8"/>
      <c r="H103" s="8"/>
      <c r="I103" s="8"/>
      <c r="J103" s="8"/>
      <c r="K103" s="8"/>
      <c r="L103" s="8"/>
      <c r="CY103" s="73"/>
      <c r="DA103" s="74"/>
      <c r="DB103" s="73"/>
      <c r="DD103" s="74"/>
      <c r="DE103" s="73"/>
      <c r="DG103" s="74"/>
    </row>
    <row r="104" spans="6:111" s="4" customFormat="1">
      <c r="F104" s="72"/>
      <c r="G104" s="8"/>
      <c r="H104" s="8"/>
      <c r="I104" s="8"/>
      <c r="J104" s="8"/>
      <c r="K104" s="8"/>
      <c r="L104" s="8"/>
      <c r="CY104" s="73"/>
      <c r="DA104" s="74"/>
      <c r="DB104" s="73"/>
      <c r="DD104" s="74"/>
      <c r="DE104" s="73"/>
      <c r="DG104" s="74"/>
    </row>
    <row r="105" spans="6:111" s="4" customFormat="1">
      <c r="F105" s="72"/>
      <c r="G105" s="8"/>
      <c r="H105" s="8"/>
      <c r="I105" s="8"/>
      <c r="J105" s="8"/>
      <c r="K105" s="8"/>
      <c r="L105" s="8"/>
      <c r="CY105" s="73"/>
      <c r="DA105" s="74"/>
      <c r="DB105" s="73"/>
      <c r="DD105" s="74"/>
      <c r="DE105" s="73"/>
      <c r="DG105" s="74"/>
    </row>
    <row r="106" spans="6:111" s="4" customFormat="1">
      <c r="F106" s="72"/>
      <c r="G106" s="8"/>
      <c r="H106" s="8"/>
      <c r="I106" s="8"/>
      <c r="J106" s="8"/>
      <c r="K106" s="8"/>
      <c r="L106" s="8"/>
      <c r="CY106" s="73"/>
      <c r="DA106" s="74"/>
      <c r="DB106" s="73"/>
      <c r="DD106" s="74"/>
      <c r="DE106" s="73"/>
      <c r="DG106" s="74"/>
    </row>
    <row r="107" spans="6:111" s="4" customFormat="1">
      <c r="F107" s="72"/>
      <c r="G107" s="8"/>
      <c r="H107" s="8"/>
      <c r="I107" s="8"/>
      <c r="J107" s="8"/>
      <c r="K107" s="8"/>
      <c r="L107" s="8"/>
      <c r="CY107" s="73"/>
      <c r="DA107" s="74"/>
      <c r="DB107" s="73"/>
      <c r="DD107" s="74"/>
      <c r="DE107" s="73"/>
      <c r="DG107" s="74"/>
    </row>
    <row r="108" spans="6:111" s="4" customFormat="1">
      <c r="F108" s="72"/>
      <c r="G108" s="8"/>
      <c r="H108" s="8"/>
      <c r="I108" s="8"/>
      <c r="J108" s="8"/>
      <c r="K108" s="8"/>
      <c r="L108" s="8"/>
      <c r="CY108" s="73"/>
      <c r="DA108" s="74"/>
      <c r="DB108" s="73"/>
      <c r="DD108" s="74"/>
      <c r="DE108" s="73"/>
      <c r="DG108" s="74"/>
    </row>
    <row r="109" spans="6:111" s="4" customFormat="1">
      <c r="F109" s="72"/>
      <c r="G109" s="8"/>
      <c r="H109" s="8"/>
      <c r="I109" s="8"/>
      <c r="J109" s="8"/>
      <c r="K109" s="8"/>
      <c r="L109" s="8"/>
      <c r="CY109" s="73"/>
      <c r="DA109" s="74"/>
      <c r="DB109" s="73"/>
      <c r="DD109" s="74"/>
      <c r="DE109" s="73"/>
      <c r="DG109" s="74"/>
    </row>
    <row r="110" spans="6:111" s="4" customFormat="1">
      <c r="F110" s="72"/>
      <c r="G110" s="8"/>
      <c r="H110" s="8"/>
      <c r="I110" s="8"/>
      <c r="J110" s="8"/>
      <c r="K110" s="8"/>
      <c r="L110" s="8"/>
      <c r="CY110" s="73"/>
      <c r="DA110" s="74"/>
      <c r="DB110" s="73"/>
      <c r="DD110" s="74"/>
      <c r="DE110" s="73"/>
      <c r="DG110" s="74"/>
    </row>
    <row r="111" spans="6:111" s="4" customFormat="1">
      <c r="F111" s="72"/>
      <c r="G111" s="8"/>
      <c r="H111" s="8"/>
      <c r="I111" s="8"/>
      <c r="J111" s="8"/>
      <c r="K111" s="8"/>
      <c r="L111" s="8"/>
      <c r="CY111" s="73"/>
      <c r="DA111" s="74"/>
      <c r="DB111" s="73"/>
      <c r="DD111" s="74"/>
      <c r="DE111" s="73"/>
      <c r="DG111" s="74"/>
    </row>
    <row r="112" spans="6:111" s="4" customFormat="1">
      <c r="F112" s="72"/>
      <c r="G112" s="8"/>
      <c r="H112" s="8"/>
      <c r="I112" s="8"/>
      <c r="J112" s="8"/>
      <c r="K112" s="8"/>
      <c r="L112" s="8"/>
      <c r="CY112" s="73"/>
      <c r="DA112" s="74"/>
      <c r="DB112" s="73"/>
      <c r="DD112" s="74"/>
      <c r="DE112" s="73"/>
      <c r="DG112" s="74"/>
    </row>
    <row r="113" spans="6:111" s="4" customFormat="1">
      <c r="F113" s="72"/>
      <c r="G113" s="8"/>
      <c r="H113" s="8"/>
      <c r="I113" s="8"/>
      <c r="J113" s="8"/>
      <c r="K113" s="8"/>
      <c r="L113" s="8"/>
      <c r="CY113" s="73"/>
      <c r="DA113" s="74"/>
      <c r="DB113" s="73"/>
      <c r="DD113" s="74"/>
      <c r="DE113" s="73"/>
      <c r="DG113" s="74"/>
    </row>
    <row r="114" spans="6:111" s="4" customFormat="1">
      <c r="F114" s="72"/>
      <c r="G114" s="8"/>
      <c r="H114" s="8"/>
      <c r="I114" s="8"/>
      <c r="J114" s="8"/>
      <c r="K114" s="8"/>
      <c r="L114" s="8"/>
      <c r="CY114" s="73"/>
      <c r="DA114" s="74"/>
      <c r="DB114" s="73"/>
      <c r="DD114" s="74"/>
      <c r="DE114" s="73"/>
      <c r="DG114" s="74"/>
    </row>
    <row r="115" spans="6:111" s="4" customFormat="1">
      <c r="F115" s="72"/>
      <c r="G115" s="8"/>
      <c r="H115" s="8"/>
      <c r="I115" s="8"/>
      <c r="J115" s="8"/>
      <c r="K115" s="8"/>
      <c r="L115" s="8"/>
      <c r="CY115" s="73"/>
      <c r="DA115" s="74"/>
      <c r="DB115" s="73"/>
      <c r="DD115" s="74"/>
      <c r="DE115" s="73"/>
      <c r="DG115" s="74"/>
    </row>
    <row r="116" spans="6:111" s="4" customFormat="1">
      <c r="F116" s="72"/>
      <c r="G116" s="56"/>
      <c r="H116" s="8"/>
      <c r="I116" s="57"/>
      <c r="J116" s="56"/>
      <c r="K116" s="8"/>
      <c r="L116" s="57"/>
      <c r="CY116" s="73"/>
      <c r="DA116" s="74"/>
      <c r="DB116" s="73"/>
      <c r="DD116" s="74"/>
      <c r="DE116" s="73"/>
      <c r="DG116" s="74"/>
    </row>
    <row r="117" spans="6:111" s="4" customFormat="1">
      <c r="F117" s="72"/>
      <c r="G117" s="56"/>
      <c r="H117" s="8"/>
      <c r="I117" s="57"/>
      <c r="J117" s="56"/>
      <c r="K117" s="8"/>
      <c r="L117" s="57"/>
      <c r="CY117" s="73"/>
      <c r="DA117" s="74"/>
      <c r="DB117" s="73"/>
      <c r="DD117" s="74"/>
      <c r="DE117" s="73"/>
      <c r="DG117" s="74"/>
    </row>
    <row r="118" spans="6:111" s="4" customFormat="1">
      <c r="F118" s="72"/>
      <c r="G118" s="56"/>
      <c r="H118" s="8"/>
      <c r="I118" s="57"/>
      <c r="J118" s="56"/>
      <c r="K118" s="8"/>
      <c r="L118" s="57"/>
      <c r="CY118" s="73"/>
      <c r="DA118" s="74"/>
      <c r="DB118" s="73"/>
      <c r="DD118" s="74"/>
      <c r="DE118" s="73"/>
      <c r="DG118" s="74"/>
    </row>
    <row r="119" spans="6:111" s="4" customFormat="1">
      <c r="F119" s="72"/>
      <c r="G119" s="56"/>
      <c r="H119" s="8"/>
      <c r="I119" s="57"/>
      <c r="J119" s="56"/>
      <c r="K119" s="8"/>
      <c r="L119" s="57"/>
      <c r="CY119" s="73"/>
      <c r="DA119" s="74"/>
      <c r="DB119" s="73"/>
      <c r="DD119" s="74"/>
      <c r="DE119" s="73"/>
      <c r="DG119" s="74"/>
    </row>
  </sheetData>
  <mergeCells count="778">
    <mergeCell ref="G31:I31"/>
    <mergeCell ref="J29:L29"/>
    <mergeCell ref="J30:L30"/>
    <mergeCell ref="J31:L31"/>
    <mergeCell ref="M29:O29"/>
    <mergeCell ref="P29:R29"/>
    <mergeCell ref="S29:U29"/>
    <mergeCell ref="S30:U30"/>
    <mergeCell ref="V30:X30"/>
    <mergeCell ref="M31:O31"/>
    <mergeCell ref="P31:R31"/>
    <mergeCell ref="S31:U31"/>
    <mergeCell ref="V31:X31"/>
    <mergeCell ref="V29:X29"/>
    <mergeCell ref="M30:O30"/>
    <mergeCell ref="P30:R30"/>
    <mergeCell ref="G29:I29"/>
    <mergeCell ref="G30:I30"/>
    <mergeCell ref="G28:I28"/>
    <mergeCell ref="J28:L28"/>
    <mergeCell ref="M28:O28"/>
    <mergeCell ref="P28:R28"/>
    <mergeCell ref="S28:U28"/>
    <mergeCell ref="V28:X28"/>
    <mergeCell ref="Y28:AA28"/>
    <mergeCell ref="AB28:AD28"/>
    <mergeCell ref="AE28:AG28"/>
    <mergeCell ref="Y31:AA31"/>
    <mergeCell ref="AB31:AD31"/>
    <mergeCell ref="AE31:AG31"/>
    <mergeCell ref="AH31:AJ31"/>
    <mergeCell ref="AH28:AJ28"/>
    <mergeCell ref="Y16:AA16"/>
    <mergeCell ref="AB16:AD16"/>
    <mergeCell ref="AE16:AG16"/>
    <mergeCell ref="AH16:AJ16"/>
    <mergeCell ref="Y29:AA29"/>
    <mergeCell ref="AB29:AD29"/>
    <mergeCell ref="AE29:AG29"/>
    <mergeCell ref="AH29:AJ29"/>
    <mergeCell ref="Y30:AA30"/>
    <mergeCell ref="AB30:AD30"/>
    <mergeCell ref="AE30:AG30"/>
    <mergeCell ref="AH30:AJ30"/>
    <mergeCell ref="DV16:DX16"/>
    <mergeCell ref="DY16:EA16"/>
    <mergeCell ref="CP16:CR16"/>
    <mergeCell ref="CS16:CU16"/>
    <mergeCell ref="CV16:CX16"/>
    <mergeCell ref="CY16:DA16"/>
    <mergeCell ref="DB16:DD16"/>
    <mergeCell ref="DE16:DG16"/>
    <mergeCell ref="CJ16:CL16"/>
    <mergeCell ref="CM16:CO16"/>
    <mergeCell ref="DS16:DU16"/>
    <mergeCell ref="BU16:BW16"/>
    <mergeCell ref="BX16:BZ16"/>
    <mergeCell ref="CA16:CC16"/>
    <mergeCell ref="CD16:CF16"/>
    <mergeCell ref="CG16:CI16"/>
    <mergeCell ref="BF16:BH16"/>
    <mergeCell ref="BI16:BK16"/>
    <mergeCell ref="BL16:BN16"/>
    <mergeCell ref="BO16:BQ16"/>
    <mergeCell ref="BC16:BE16"/>
    <mergeCell ref="BL17:BN17"/>
    <mergeCell ref="BO17:BQ17"/>
    <mergeCell ref="BR17:BT17"/>
    <mergeCell ref="BU17:BW17"/>
    <mergeCell ref="CG17:CI17"/>
    <mergeCell ref="CJ17:CL17"/>
    <mergeCell ref="CM17:CO17"/>
    <mergeCell ref="FL16:FN16"/>
    <mergeCell ref="ET16:EV16"/>
    <mergeCell ref="EW16:EY16"/>
    <mergeCell ref="EZ16:FB16"/>
    <mergeCell ref="FC16:FE16"/>
    <mergeCell ref="FF16:FH16"/>
    <mergeCell ref="FI16:FK16"/>
    <mergeCell ref="EB16:ED16"/>
    <mergeCell ref="EE16:EG16"/>
    <mergeCell ref="EH16:EJ16"/>
    <mergeCell ref="EK16:EM16"/>
    <mergeCell ref="EN16:EP16"/>
    <mergeCell ref="EQ16:ES16"/>
    <mergeCell ref="DJ16:DL16"/>
    <mergeCell ref="DM16:DO16"/>
    <mergeCell ref="DP16:DR16"/>
    <mergeCell ref="FL17:FN17"/>
    <mergeCell ref="EK17:EM17"/>
    <mergeCell ref="EN17:EP17"/>
    <mergeCell ref="EQ17:ES17"/>
    <mergeCell ref="ET17:EV17"/>
    <mergeCell ref="EW17:EY17"/>
    <mergeCell ref="EZ17:FB17"/>
    <mergeCell ref="DS17:DU17"/>
    <mergeCell ref="DV17:DX17"/>
    <mergeCell ref="DY17:EA17"/>
    <mergeCell ref="EB17:ED17"/>
    <mergeCell ref="EE17:EG17"/>
    <mergeCell ref="EH17:EJ17"/>
    <mergeCell ref="CG18:CI18"/>
    <mergeCell ref="CJ18:CL18"/>
    <mergeCell ref="CM18:CO18"/>
    <mergeCell ref="CP18:CR18"/>
    <mergeCell ref="CS18:CU18"/>
    <mergeCell ref="CV18:CX18"/>
    <mergeCell ref="FC17:FE17"/>
    <mergeCell ref="FF17:FH17"/>
    <mergeCell ref="FI17:FK17"/>
    <mergeCell ref="DJ17:DL17"/>
    <mergeCell ref="DM17:DO17"/>
    <mergeCell ref="DP17:DR17"/>
    <mergeCell ref="CY17:DA17"/>
    <mergeCell ref="DB17:DD17"/>
    <mergeCell ref="DE17:DG17"/>
    <mergeCell ref="CP17:CR17"/>
    <mergeCell ref="CS17:CU17"/>
    <mergeCell ref="CV17:CX17"/>
    <mergeCell ref="DJ18:DL18"/>
    <mergeCell ref="DM18:DO18"/>
    <mergeCell ref="DP18:DR18"/>
    <mergeCell ref="DS18:DU18"/>
    <mergeCell ref="DV18:DX18"/>
    <mergeCell ref="DY18:EA18"/>
    <mergeCell ref="CY18:DA18"/>
    <mergeCell ref="DB18:DD18"/>
    <mergeCell ref="DE18:DG18"/>
    <mergeCell ref="FL18:FN18"/>
    <mergeCell ref="ET18:EV18"/>
    <mergeCell ref="EW18:EY18"/>
    <mergeCell ref="EZ18:FB18"/>
    <mergeCell ref="FC18:FE18"/>
    <mergeCell ref="FF18:FH18"/>
    <mergeCell ref="FI18:FK18"/>
    <mergeCell ref="EB18:ED18"/>
    <mergeCell ref="EE18:EG18"/>
    <mergeCell ref="EH18:EJ18"/>
    <mergeCell ref="EK18:EM18"/>
    <mergeCell ref="EN18:EP18"/>
    <mergeCell ref="EQ18:ES18"/>
    <mergeCell ref="FF19:FH19"/>
    <mergeCell ref="FI19:FK19"/>
    <mergeCell ref="FL19:FN19"/>
    <mergeCell ref="EK19:EM19"/>
    <mergeCell ref="EN19:EP19"/>
    <mergeCell ref="EQ19:ES19"/>
    <mergeCell ref="ET19:EV19"/>
    <mergeCell ref="EW19:EY19"/>
    <mergeCell ref="EZ19:FB19"/>
    <mergeCell ref="CP20:CR20"/>
    <mergeCell ref="CS20:CU20"/>
    <mergeCell ref="CV20:CX20"/>
    <mergeCell ref="AT20:AV20"/>
    <mergeCell ref="Y20:AA20"/>
    <mergeCell ref="AB20:AD20"/>
    <mergeCell ref="AE20:AG20"/>
    <mergeCell ref="AH20:AJ20"/>
    <mergeCell ref="FC19:FE19"/>
    <mergeCell ref="DS19:DU19"/>
    <mergeCell ref="DV19:DX19"/>
    <mergeCell ref="DY19:EA19"/>
    <mergeCell ref="EB19:ED19"/>
    <mergeCell ref="EE19:EG19"/>
    <mergeCell ref="EH19:EJ19"/>
    <mergeCell ref="DJ19:DL19"/>
    <mergeCell ref="DM19:DO19"/>
    <mergeCell ref="DP19:DR19"/>
    <mergeCell ref="AT19:AV19"/>
    <mergeCell ref="AW19:AY19"/>
    <mergeCell ref="AZ19:BB19"/>
    <mergeCell ref="BC19:BE19"/>
    <mergeCell ref="AQ19:AS19"/>
    <mergeCell ref="BU20:BW20"/>
    <mergeCell ref="BX20:BZ20"/>
    <mergeCell ref="CA20:CC20"/>
    <mergeCell ref="CD20:CF20"/>
    <mergeCell ref="BO20:BQ20"/>
    <mergeCell ref="BR20:BT20"/>
    <mergeCell ref="CG20:CI20"/>
    <mergeCell ref="CJ20:CL20"/>
    <mergeCell ref="CM20:CO20"/>
    <mergeCell ref="AT21:AV21"/>
    <mergeCell ref="AW21:AY21"/>
    <mergeCell ref="AZ21:BB21"/>
    <mergeCell ref="BC21:BE21"/>
    <mergeCell ref="AW20:AY20"/>
    <mergeCell ref="AZ20:BB20"/>
    <mergeCell ref="BC20:BE20"/>
    <mergeCell ref="BF20:BH20"/>
    <mergeCell ref="BI20:BK20"/>
    <mergeCell ref="BL20:BN20"/>
    <mergeCell ref="CA21:CC21"/>
    <mergeCell ref="AQ21:AS21"/>
    <mergeCell ref="FL20:FN20"/>
    <mergeCell ref="ET20:EV20"/>
    <mergeCell ref="EW20:EY20"/>
    <mergeCell ref="EZ20:FB20"/>
    <mergeCell ref="FC20:FE20"/>
    <mergeCell ref="FF20:FH20"/>
    <mergeCell ref="FI20:FK20"/>
    <mergeCell ref="EB20:ED20"/>
    <mergeCell ref="EE20:EG20"/>
    <mergeCell ref="EH20:EJ20"/>
    <mergeCell ref="EK20:EM20"/>
    <mergeCell ref="EN20:EP20"/>
    <mergeCell ref="EQ20:ES20"/>
    <mergeCell ref="DJ20:DL20"/>
    <mergeCell ref="DM20:DO20"/>
    <mergeCell ref="DP20:DR20"/>
    <mergeCell ref="DS20:DU20"/>
    <mergeCell ref="DV20:DX20"/>
    <mergeCell ref="DY20:EA20"/>
    <mergeCell ref="DS21:DU21"/>
    <mergeCell ref="DV21:DX21"/>
    <mergeCell ref="DY21:EA21"/>
    <mergeCell ref="EB21:ED21"/>
    <mergeCell ref="FC21:FE21"/>
    <mergeCell ref="FF21:FH21"/>
    <mergeCell ref="FI21:FK21"/>
    <mergeCell ref="FL21:FN21"/>
    <mergeCell ref="EK21:EM21"/>
    <mergeCell ref="EN21:EP21"/>
    <mergeCell ref="EQ21:ES21"/>
    <mergeCell ref="ET21:EV21"/>
    <mergeCell ref="EW21:EY21"/>
    <mergeCell ref="EZ21:FB21"/>
    <mergeCell ref="AZ22:BB22"/>
    <mergeCell ref="BC22:BE22"/>
    <mergeCell ref="BF22:BH22"/>
    <mergeCell ref="BI22:BK22"/>
    <mergeCell ref="BL22:BN22"/>
    <mergeCell ref="EE21:EG21"/>
    <mergeCell ref="EH21:EJ21"/>
    <mergeCell ref="DJ21:DL21"/>
    <mergeCell ref="DM21:DO21"/>
    <mergeCell ref="DP21:DR21"/>
    <mergeCell ref="CY21:DA21"/>
    <mergeCell ref="DB21:DD21"/>
    <mergeCell ref="DE21:DG21"/>
    <mergeCell ref="BF21:BH21"/>
    <mergeCell ref="BI21:BK21"/>
    <mergeCell ref="BL21:BN21"/>
    <mergeCell ref="BO21:BQ21"/>
    <mergeCell ref="BR21:BT21"/>
    <mergeCell ref="BU21:BW21"/>
    <mergeCell ref="CD21:CF21"/>
    <mergeCell ref="CG21:CI21"/>
    <mergeCell ref="CJ21:CL21"/>
    <mergeCell ref="CM21:CO21"/>
    <mergeCell ref="BX21:BZ21"/>
    <mergeCell ref="AT22:AV22"/>
    <mergeCell ref="Y22:AA22"/>
    <mergeCell ref="AB22:AD22"/>
    <mergeCell ref="AE22:AG22"/>
    <mergeCell ref="AH22:AJ22"/>
    <mergeCell ref="AK22:AM22"/>
    <mergeCell ref="AN22:AP22"/>
    <mergeCell ref="AQ22:AS22"/>
    <mergeCell ref="AW22:AY22"/>
    <mergeCell ref="AT23:AV23"/>
    <mergeCell ref="AW23:AY23"/>
    <mergeCell ref="AZ23:BB23"/>
    <mergeCell ref="BC23:BE23"/>
    <mergeCell ref="AQ23:AS23"/>
    <mergeCell ref="FL22:FN22"/>
    <mergeCell ref="ET22:EV22"/>
    <mergeCell ref="EW22:EY22"/>
    <mergeCell ref="EZ22:FB22"/>
    <mergeCell ref="FC22:FE22"/>
    <mergeCell ref="FF22:FH22"/>
    <mergeCell ref="FI22:FK22"/>
    <mergeCell ref="EB22:ED22"/>
    <mergeCell ref="EE22:EG22"/>
    <mergeCell ref="EH22:EJ22"/>
    <mergeCell ref="EK22:EM22"/>
    <mergeCell ref="EN22:EP22"/>
    <mergeCell ref="EQ22:ES22"/>
    <mergeCell ref="DJ22:DL22"/>
    <mergeCell ref="DM22:DO22"/>
    <mergeCell ref="DP22:DR22"/>
    <mergeCell ref="DS22:DU22"/>
    <mergeCell ref="DV22:DX22"/>
    <mergeCell ref="DY22:EA22"/>
    <mergeCell ref="FF23:FH23"/>
    <mergeCell ref="FI23:FK23"/>
    <mergeCell ref="FL23:FN23"/>
    <mergeCell ref="EK23:EM23"/>
    <mergeCell ref="EN23:EP23"/>
    <mergeCell ref="EQ23:ES23"/>
    <mergeCell ref="ET23:EV23"/>
    <mergeCell ref="EW23:EY23"/>
    <mergeCell ref="EZ23:FB23"/>
    <mergeCell ref="AK24:AM24"/>
    <mergeCell ref="AN24:AP24"/>
    <mergeCell ref="AQ24:AS24"/>
    <mergeCell ref="AT24:AV24"/>
    <mergeCell ref="Y24:AA24"/>
    <mergeCell ref="AB24:AD24"/>
    <mergeCell ref="AE24:AG24"/>
    <mergeCell ref="AH24:AJ24"/>
    <mergeCell ref="FC23:FE23"/>
    <mergeCell ref="DS23:DU23"/>
    <mergeCell ref="DV23:DX23"/>
    <mergeCell ref="DY23:EA23"/>
    <mergeCell ref="EB23:ED23"/>
    <mergeCell ref="EE23:EG23"/>
    <mergeCell ref="EH23:EJ23"/>
    <mergeCell ref="DJ23:DL23"/>
    <mergeCell ref="DM23:DO23"/>
    <mergeCell ref="DP23:DR23"/>
    <mergeCell ref="CD23:CF23"/>
    <mergeCell ref="CG23:CI23"/>
    <mergeCell ref="CJ23:CL23"/>
    <mergeCell ref="CM23:CO23"/>
    <mergeCell ref="BX23:BZ23"/>
    <mergeCell ref="CA23:CC23"/>
    <mergeCell ref="DJ24:DL24"/>
    <mergeCell ref="DM24:DO24"/>
    <mergeCell ref="DP24:DR24"/>
    <mergeCell ref="DS24:DU24"/>
    <mergeCell ref="DV24:DX24"/>
    <mergeCell ref="DY24:EA24"/>
    <mergeCell ref="CY24:DA24"/>
    <mergeCell ref="DB24:DD24"/>
    <mergeCell ref="DE24:DG24"/>
    <mergeCell ref="FL24:FN24"/>
    <mergeCell ref="ET24:EV24"/>
    <mergeCell ref="EW24:EY24"/>
    <mergeCell ref="EZ24:FB24"/>
    <mergeCell ref="FC24:FE24"/>
    <mergeCell ref="FF24:FH24"/>
    <mergeCell ref="FI24:FK24"/>
    <mergeCell ref="EB24:ED24"/>
    <mergeCell ref="EE24:EG24"/>
    <mergeCell ref="EH24:EJ24"/>
    <mergeCell ref="EK24:EM24"/>
    <mergeCell ref="EN24:EP24"/>
    <mergeCell ref="EQ24:ES24"/>
    <mergeCell ref="FI25:FK25"/>
    <mergeCell ref="FL25:FN25"/>
    <mergeCell ref="EK25:EM25"/>
    <mergeCell ref="EN25:EP25"/>
    <mergeCell ref="EQ25:ES25"/>
    <mergeCell ref="ET25:EV25"/>
    <mergeCell ref="EW25:EY25"/>
    <mergeCell ref="EZ25:FB25"/>
    <mergeCell ref="DS25:DU25"/>
    <mergeCell ref="DV25:DX25"/>
    <mergeCell ref="DY25:EA25"/>
    <mergeCell ref="EB25:ED25"/>
    <mergeCell ref="EE25:EG25"/>
    <mergeCell ref="EH25:EJ25"/>
    <mergeCell ref="AN26:AP26"/>
    <mergeCell ref="AQ26:AS26"/>
    <mergeCell ref="AT26:AV26"/>
    <mergeCell ref="Y26:AA26"/>
    <mergeCell ref="AB26:AD26"/>
    <mergeCell ref="AE26:AG26"/>
    <mergeCell ref="AH26:AJ26"/>
    <mergeCell ref="FC25:FE25"/>
    <mergeCell ref="FF25:FH25"/>
    <mergeCell ref="DJ25:DL25"/>
    <mergeCell ref="DM25:DO25"/>
    <mergeCell ref="DP25:DR25"/>
    <mergeCell ref="CD25:CF25"/>
    <mergeCell ref="CG25:CI25"/>
    <mergeCell ref="CJ25:CL25"/>
    <mergeCell ref="CM25:CO25"/>
    <mergeCell ref="BX25:BZ25"/>
    <mergeCell ref="CA25:CC25"/>
    <mergeCell ref="AT25:AV25"/>
    <mergeCell ref="AW25:AY25"/>
    <mergeCell ref="AZ25:BB25"/>
    <mergeCell ref="BC25:BE25"/>
    <mergeCell ref="AQ25:AS25"/>
    <mergeCell ref="DV26:DX26"/>
    <mergeCell ref="DY26:EA26"/>
    <mergeCell ref="CY26:DA26"/>
    <mergeCell ref="DB26:DD26"/>
    <mergeCell ref="DE26:DG26"/>
    <mergeCell ref="BU26:BW26"/>
    <mergeCell ref="BX26:BZ26"/>
    <mergeCell ref="CA26:CC26"/>
    <mergeCell ref="CD26:CF26"/>
    <mergeCell ref="M1:O1"/>
    <mergeCell ref="P1:R1"/>
    <mergeCell ref="S1:U1"/>
    <mergeCell ref="V1:X1"/>
    <mergeCell ref="Y1:AA1"/>
    <mergeCell ref="AB1:AD1"/>
    <mergeCell ref="AE1:AG1"/>
    <mergeCell ref="DJ26:DL26"/>
    <mergeCell ref="DM26:DO26"/>
    <mergeCell ref="DP26:DR26"/>
    <mergeCell ref="DS26:DU26"/>
    <mergeCell ref="CY1:DA1"/>
    <mergeCell ref="DB1:DD1"/>
    <mergeCell ref="DE1:DG1"/>
    <mergeCell ref="CM1:CO1"/>
    <mergeCell ref="CP1:CR1"/>
    <mergeCell ref="FL26:FN26"/>
    <mergeCell ref="ET26:EV26"/>
    <mergeCell ref="EW26:EY26"/>
    <mergeCell ref="EZ26:FB26"/>
    <mergeCell ref="FC26:FE26"/>
    <mergeCell ref="FF26:FH26"/>
    <mergeCell ref="FI26:FK26"/>
    <mergeCell ref="EB26:ED26"/>
    <mergeCell ref="EE26:EG26"/>
    <mergeCell ref="EH26:EJ26"/>
    <mergeCell ref="EK26:EM26"/>
    <mergeCell ref="EN26:EP26"/>
    <mergeCell ref="EQ26:ES26"/>
    <mergeCell ref="A14:C14"/>
    <mergeCell ref="G14:I14"/>
    <mergeCell ref="J14:L14"/>
    <mergeCell ref="M14:O14"/>
    <mergeCell ref="P14:R14"/>
    <mergeCell ref="S14:U14"/>
    <mergeCell ref="V14:X14"/>
    <mergeCell ref="CG1:CI1"/>
    <mergeCell ref="CJ1:CL1"/>
    <mergeCell ref="AQ14:AS14"/>
    <mergeCell ref="AT14:AV14"/>
    <mergeCell ref="AW14:AY14"/>
    <mergeCell ref="AZ14:BB14"/>
    <mergeCell ref="BC14:BE14"/>
    <mergeCell ref="BF14:BH14"/>
    <mergeCell ref="Y14:AA14"/>
    <mergeCell ref="AB14:AD14"/>
    <mergeCell ref="AE14:AG14"/>
    <mergeCell ref="AH14:AJ14"/>
    <mergeCell ref="AK14:AM14"/>
    <mergeCell ref="AN14:AP14"/>
    <mergeCell ref="CA14:CC14"/>
    <mergeCell ref="CD14:CF14"/>
    <mergeCell ref="CG14:CI14"/>
    <mergeCell ref="CS1:CU1"/>
    <mergeCell ref="CV1:CX1"/>
    <mergeCell ref="AW1:AY1"/>
    <mergeCell ref="AZ1:BB1"/>
    <mergeCell ref="BC1:BE1"/>
    <mergeCell ref="BF1:BH1"/>
    <mergeCell ref="BI1:BK1"/>
    <mergeCell ref="BL1:BN1"/>
    <mergeCell ref="G1:I1"/>
    <mergeCell ref="J1:L1"/>
    <mergeCell ref="AH1:AJ1"/>
    <mergeCell ref="BU1:BW1"/>
    <mergeCell ref="BX1:BZ1"/>
    <mergeCell ref="CA1:CC1"/>
    <mergeCell ref="CD1:CF1"/>
    <mergeCell ref="BO1:BQ1"/>
    <mergeCell ref="BR1:BT1"/>
    <mergeCell ref="AK1:AM1"/>
    <mergeCell ref="AN1:AP1"/>
    <mergeCell ref="AQ1:AS1"/>
    <mergeCell ref="AT1:AV1"/>
    <mergeCell ref="CJ14:CL14"/>
    <mergeCell ref="CM14:CO14"/>
    <mergeCell ref="CP14:CR14"/>
    <mergeCell ref="BI14:BK14"/>
    <mergeCell ref="BL14:BN14"/>
    <mergeCell ref="BO14:BQ14"/>
    <mergeCell ref="BR14:BT14"/>
    <mergeCell ref="BU14:BW14"/>
    <mergeCell ref="BX14:BZ14"/>
    <mergeCell ref="DM14:DO14"/>
    <mergeCell ref="DP14:DR14"/>
    <mergeCell ref="DS14:DU14"/>
    <mergeCell ref="DV14:DX14"/>
    <mergeCell ref="DY14:EA14"/>
    <mergeCell ref="EB14:ED14"/>
    <mergeCell ref="CS14:CU14"/>
    <mergeCell ref="CV14:CX14"/>
    <mergeCell ref="CY14:DA14"/>
    <mergeCell ref="DB14:DD14"/>
    <mergeCell ref="DE14:DG14"/>
    <mergeCell ref="DJ14:DL14"/>
    <mergeCell ref="EW14:EY14"/>
    <mergeCell ref="EZ14:FB14"/>
    <mergeCell ref="FC14:FE14"/>
    <mergeCell ref="FF14:FH14"/>
    <mergeCell ref="FI14:FK14"/>
    <mergeCell ref="FL14:FN14"/>
    <mergeCell ref="EE14:EG14"/>
    <mergeCell ref="EH14:EJ14"/>
    <mergeCell ref="EK14:EM14"/>
    <mergeCell ref="EN14:EP14"/>
    <mergeCell ref="EQ14:ES14"/>
    <mergeCell ref="ET14:EV14"/>
    <mergeCell ref="Y15:AA15"/>
    <mergeCell ref="AB15:AD15"/>
    <mergeCell ref="AE15:AG15"/>
    <mergeCell ref="AH15:AJ15"/>
    <mergeCell ref="AK15:AM15"/>
    <mergeCell ref="AN15:AP15"/>
    <mergeCell ref="G15:I15"/>
    <mergeCell ref="J15:L15"/>
    <mergeCell ref="M15:O15"/>
    <mergeCell ref="P15:R15"/>
    <mergeCell ref="S15:U15"/>
    <mergeCell ref="V15:X15"/>
    <mergeCell ref="AQ15:AS15"/>
    <mergeCell ref="AT15:AV15"/>
    <mergeCell ref="AW15:AY15"/>
    <mergeCell ref="AZ15:BB15"/>
    <mergeCell ref="BC15:BE15"/>
    <mergeCell ref="BF15:BH15"/>
    <mergeCell ref="FL15:FN15"/>
    <mergeCell ref="EE15:EG15"/>
    <mergeCell ref="EH15:EJ15"/>
    <mergeCell ref="EK15:EM15"/>
    <mergeCell ref="EN15:EP15"/>
    <mergeCell ref="EQ15:ES15"/>
    <mergeCell ref="ET15:EV15"/>
    <mergeCell ref="DM15:DO15"/>
    <mergeCell ref="DP15:DR15"/>
    <mergeCell ref="DS15:DU15"/>
    <mergeCell ref="DV15:DX15"/>
    <mergeCell ref="DY15:EA15"/>
    <mergeCell ref="EB15:ED15"/>
    <mergeCell ref="BR15:BT15"/>
    <mergeCell ref="BU15:BW15"/>
    <mergeCell ref="BX15:BZ15"/>
    <mergeCell ref="M16:O16"/>
    <mergeCell ref="P16:R16"/>
    <mergeCell ref="S16:U16"/>
    <mergeCell ref="V16:X16"/>
    <mergeCell ref="EW15:EY15"/>
    <mergeCell ref="EZ15:FB15"/>
    <mergeCell ref="FC15:FE15"/>
    <mergeCell ref="FF15:FH15"/>
    <mergeCell ref="FI15:FK15"/>
    <mergeCell ref="CS15:CU15"/>
    <mergeCell ref="CV15:CX15"/>
    <mergeCell ref="CY15:DA15"/>
    <mergeCell ref="DB15:DD15"/>
    <mergeCell ref="DE15:DG15"/>
    <mergeCell ref="DJ15:DL15"/>
    <mergeCell ref="CA15:CC15"/>
    <mergeCell ref="CD15:CF15"/>
    <mergeCell ref="CG15:CI15"/>
    <mergeCell ref="CJ15:CL15"/>
    <mergeCell ref="CM15:CO15"/>
    <mergeCell ref="CP15:CR15"/>
    <mergeCell ref="BI15:BK15"/>
    <mergeCell ref="BL15:BN15"/>
    <mergeCell ref="BO15:BQ15"/>
    <mergeCell ref="G17:I17"/>
    <mergeCell ref="J17:L17"/>
    <mergeCell ref="M17:O17"/>
    <mergeCell ref="P17:R17"/>
    <mergeCell ref="S17:U17"/>
    <mergeCell ref="V17:X17"/>
    <mergeCell ref="Y17:AA17"/>
    <mergeCell ref="AB17:AD17"/>
    <mergeCell ref="BR16:BT16"/>
    <mergeCell ref="AK16:AM16"/>
    <mergeCell ref="AN16:AP16"/>
    <mergeCell ref="AQ16:AS16"/>
    <mergeCell ref="AT16:AV16"/>
    <mergeCell ref="AW16:AY16"/>
    <mergeCell ref="AZ16:BB16"/>
    <mergeCell ref="G16:I16"/>
    <mergeCell ref="J16:L16"/>
    <mergeCell ref="AQ17:AS17"/>
    <mergeCell ref="AT17:AV17"/>
    <mergeCell ref="AW17:AY17"/>
    <mergeCell ref="AZ17:BB17"/>
    <mergeCell ref="BC17:BE17"/>
    <mergeCell ref="BF17:BH17"/>
    <mergeCell ref="BI17:BK17"/>
    <mergeCell ref="G18:I18"/>
    <mergeCell ref="J18:L18"/>
    <mergeCell ref="M18:O18"/>
    <mergeCell ref="P18:R18"/>
    <mergeCell ref="S18:U18"/>
    <mergeCell ref="V18:X18"/>
    <mergeCell ref="BX17:BZ17"/>
    <mergeCell ref="CA17:CC17"/>
    <mergeCell ref="CD17:CF17"/>
    <mergeCell ref="AK18:AM18"/>
    <mergeCell ref="AN18:AP18"/>
    <mergeCell ref="AQ18:AS18"/>
    <mergeCell ref="AT18:AV18"/>
    <mergeCell ref="Y18:AA18"/>
    <mergeCell ref="AB18:AD18"/>
    <mergeCell ref="AE18:AG18"/>
    <mergeCell ref="AH18:AJ18"/>
    <mergeCell ref="AE17:AG17"/>
    <mergeCell ref="AH17:AJ17"/>
    <mergeCell ref="AK17:AM17"/>
    <mergeCell ref="AN17:AP17"/>
    <mergeCell ref="AW18:AY18"/>
    <mergeCell ref="AZ18:BB18"/>
    <mergeCell ref="BC18:BE18"/>
    <mergeCell ref="BF18:BH18"/>
    <mergeCell ref="BI18:BK18"/>
    <mergeCell ref="BL18:BN18"/>
    <mergeCell ref="CY19:DA19"/>
    <mergeCell ref="DB19:DD19"/>
    <mergeCell ref="DE19:DG19"/>
    <mergeCell ref="BF19:BH19"/>
    <mergeCell ref="BI19:BK19"/>
    <mergeCell ref="BL19:BN19"/>
    <mergeCell ref="BO19:BQ19"/>
    <mergeCell ref="BR19:BT19"/>
    <mergeCell ref="BU19:BW19"/>
    <mergeCell ref="CD19:CF19"/>
    <mergeCell ref="CG19:CI19"/>
    <mergeCell ref="CJ19:CL19"/>
    <mergeCell ref="CM19:CO19"/>
    <mergeCell ref="BX19:BZ19"/>
    <mergeCell ref="CA19:CC19"/>
    <mergeCell ref="BU18:BW18"/>
    <mergeCell ref="BX18:BZ18"/>
    <mergeCell ref="CA18:CC18"/>
    <mergeCell ref="CD18:CF18"/>
    <mergeCell ref="BO18:BQ18"/>
    <mergeCell ref="BR18:BT18"/>
    <mergeCell ref="G20:I20"/>
    <mergeCell ref="J20:L20"/>
    <mergeCell ref="M20:O20"/>
    <mergeCell ref="P20:R20"/>
    <mergeCell ref="S20:U20"/>
    <mergeCell ref="V20:X20"/>
    <mergeCell ref="CP19:CR19"/>
    <mergeCell ref="CS19:CU19"/>
    <mergeCell ref="CV19:CX19"/>
    <mergeCell ref="Y19:AA19"/>
    <mergeCell ref="AB19:AD19"/>
    <mergeCell ref="AE19:AG19"/>
    <mergeCell ref="AH19:AJ19"/>
    <mergeCell ref="AK19:AM19"/>
    <mergeCell ref="AN19:AP19"/>
    <mergeCell ref="G19:I19"/>
    <mergeCell ref="J19:L19"/>
    <mergeCell ref="M19:O19"/>
    <mergeCell ref="P19:R19"/>
    <mergeCell ref="S19:U19"/>
    <mergeCell ref="V19:X19"/>
    <mergeCell ref="AK20:AM20"/>
    <mergeCell ref="AN20:AP20"/>
    <mergeCell ref="AQ20:AS20"/>
    <mergeCell ref="CY20:DA20"/>
    <mergeCell ref="DB20:DD20"/>
    <mergeCell ref="DE20:DG20"/>
    <mergeCell ref="G22:I22"/>
    <mergeCell ref="J22:L22"/>
    <mergeCell ref="M22:O22"/>
    <mergeCell ref="P22:R22"/>
    <mergeCell ref="S22:U22"/>
    <mergeCell ref="V22:X22"/>
    <mergeCell ref="CP21:CR21"/>
    <mergeCell ref="CS21:CU21"/>
    <mergeCell ref="CV21:CX21"/>
    <mergeCell ref="Y21:AA21"/>
    <mergeCell ref="AB21:AD21"/>
    <mergeCell ref="AE21:AG21"/>
    <mergeCell ref="AH21:AJ21"/>
    <mergeCell ref="AK21:AM21"/>
    <mergeCell ref="AN21:AP21"/>
    <mergeCell ref="G21:I21"/>
    <mergeCell ref="J21:L21"/>
    <mergeCell ref="M21:O21"/>
    <mergeCell ref="P21:R21"/>
    <mergeCell ref="S21:U21"/>
    <mergeCell ref="V21:X21"/>
    <mergeCell ref="CY23:DA23"/>
    <mergeCell ref="DB23:DD23"/>
    <mergeCell ref="DE23:DG23"/>
    <mergeCell ref="BF23:BH23"/>
    <mergeCell ref="BI23:BK23"/>
    <mergeCell ref="BL23:BN23"/>
    <mergeCell ref="BO23:BQ23"/>
    <mergeCell ref="BR23:BT23"/>
    <mergeCell ref="BU23:BW23"/>
    <mergeCell ref="CY22:DA22"/>
    <mergeCell ref="DB22:DD22"/>
    <mergeCell ref="DE22:DG22"/>
    <mergeCell ref="BU22:BW22"/>
    <mergeCell ref="BX22:BZ22"/>
    <mergeCell ref="CA22:CC22"/>
    <mergeCell ref="CD22:CF22"/>
    <mergeCell ref="BO22:BQ22"/>
    <mergeCell ref="BR22:BT22"/>
    <mergeCell ref="CG22:CI22"/>
    <mergeCell ref="CJ22:CL22"/>
    <mergeCell ref="CM22:CO22"/>
    <mergeCell ref="CP22:CR22"/>
    <mergeCell ref="CS22:CU22"/>
    <mergeCell ref="CV22:CX22"/>
    <mergeCell ref="G24:I24"/>
    <mergeCell ref="J24:L24"/>
    <mergeCell ref="M24:O24"/>
    <mergeCell ref="P24:R24"/>
    <mergeCell ref="S24:U24"/>
    <mergeCell ref="V24:X24"/>
    <mergeCell ref="CP23:CR23"/>
    <mergeCell ref="CS23:CU23"/>
    <mergeCell ref="CV23:CX23"/>
    <mergeCell ref="Y23:AA23"/>
    <mergeCell ref="AB23:AD23"/>
    <mergeCell ref="AE23:AG23"/>
    <mergeCell ref="AH23:AJ23"/>
    <mergeCell ref="AK23:AM23"/>
    <mergeCell ref="AN23:AP23"/>
    <mergeCell ref="G23:I23"/>
    <mergeCell ref="J23:L23"/>
    <mergeCell ref="M23:O23"/>
    <mergeCell ref="P23:R23"/>
    <mergeCell ref="S23:U23"/>
    <mergeCell ref="V23:X23"/>
    <mergeCell ref="BU24:BW24"/>
    <mergeCell ref="BX24:BZ24"/>
    <mergeCell ref="CA24:CC24"/>
    <mergeCell ref="CG24:CI24"/>
    <mergeCell ref="CJ24:CL24"/>
    <mergeCell ref="CM24:CO24"/>
    <mergeCell ref="CP24:CR24"/>
    <mergeCell ref="CS24:CU24"/>
    <mergeCell ref="CV24:CX24"/>
    <mergeCell ref="AW24:AY24"/>
    <mergeCell ref="AZ24:BB24"/>
    <mergeCell ref="BC24:BE24"/>
    <mergeCell ref="BF24:BH24"/>
    <mergeCell ref="BI24:BK24"/>
    <mergeCell ref="BL24:BN24"/>
    <mergeCell ref="CD24:CF24"/>
    <mergeCell ref="BO24:BQ24"/>
    <mergeCell ref="BR24:BT24"/>
    <mergeCell ref="CY25:DA25"/>
    <mergeCell ref="DB25:DD25"/>
    <mergeCell ref="DE25:DG25"/>
    <mergeCell ref="BF25:BH25"/>
    <mergeCell ref="BI25:BK25"/>
    <mergeCell ref="BL25:BN25"/>
    <mergeCell ref="BO25:BQ25"/>
    <mergeCell ref="BR25:BT25"/>
    <mergeCell ref="BU25:BW25"/>
    <mergeCell ref="G26:I26"/>
    <mergeCell ref="J26:L26"/>
    <mergeCell ref="M26:O26"/>
    <mergeCell ref="P26:R26"/>
    <mergeCell ref="S26:U26"/>
    <mergeCell ref="V26:X26"/>
    <mergeCell ref="CP25:CR25"/>
    <mergeCell ref="CS25:CU25"/>
    <mergeCell ref="CV25:CX25"/>
    <mergeCell ref="Y25:AA25"/>
    <mergeCell ref="AB25:AD25"/>
    <mergeCell ref="AE25:AG25"/>
    <mergeCell ref="AH25:AJ25"/>
    <mergeCell ref="AK25:AM25"/>
    <mergeCell ref="AN25:AP25"/>
    <mergeCell ref="G25:I25"/>
    <mergeCell ref="J25:L25"/>
    <mergeCell ref="M25:O25"/>
    <mergeCell ref="P25:R25"/>
    <mergeCell ref="S25:U25"/>
    <mergeCell ref="V25:X25"/>
    <mergeCell ref="BO26:BQ26"/>
    <mergeCell ref="BR26:BT26"/>
    <mergeCell ref="AK26:AM26"/>
    <mergeCell ref="CG26:CI26"/>
    <mergeCell ref="CJ26:CL26"/>
    <mergeCell ref="CM26:CO26"/>
    <mergeCell ref="CP26:CR26"/>
    <mergeCell ref="CS26:CU26"/>
    <mergeCell ref="CV26:CX26"/>
    <mergeCell ref="AW26:AY26"/>
    <mergeCell ref="AZ26:BB26"/>
    <mergeCell ref="BC26:BE26"/>
    <mergeCell ref="BF26:BH26"/>
    <mergeCell ref="BI26:BK26"/>
    <mergeCell ref="BL26:BN26"/>
  </mergeCells>
  <pageMargins left="0.7" right="0.7" top="0.75" bottom="0.75" header="0.3" footer="0.3"/>
  <headerFooter>
    <oddFooter>&amp;C_x000D_&amp;1#&amp;"Calibri"&amp;10&amp;K000000 DSV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1"/>
  <sheetViews>
    <sheetView workbookViewId="0">
      <selection activeCell="H16" sqref="H16"/>
    </sheetView>
  </sheetViews>
  <sheetFormatPr defaultColWidth="9.140625" defaultRowHeight="15"/>
  <cols>
    <col min="1" max="1" width="38.5703125" style="240" customWidth="1"/>
    <col min="2" max="2" width="9.140625" style="240"/>
    <col min="3" max="3" width="38.5703125" style="260" customWidth="1"/>
    <col min="4" max="4" width="9.140625" style="260"/>
    <col min="5" max="16384" width="9.140625" style="240"/>
  </cols>
  <sheetData>
    <row r="1" spans="1:4" ht="23.25" thickBot="1">
      <c r="A1" s="402" t="s">
        <v>143</v>
      </c>
      <c r="B1" s="403"/>
      <c r="C1" s="404" t="s">
        <v>144</v>
      </c>
      <c r="D1" s="405"/>
    </row>
    <row r="2" spans="1:4" ht="15.75">
      <c r="A2" s="241" t="s">
        <v>270</v>
      </c>
      <c r="B2" s="242">
        <v>189</v>
      </c>
      <c r="C2" s="254" t="s">
        <v>270</v>
      </c>
      <c r="D2" s="255">
        <v>455</v>
      </c>
    </row>
    <row r="3" spans="1:4" ht="15.75">
      <c r="A3" s="243" t="s">
        <v>246</v>
      </c>
      <c r="B3" s="244">
        <v>166</v>
      </c>
      <c r="C3" s="256" t="s">
        <v>229</v>
      </c>
      <c r="D3" s="257">
        <v>420</v>
      </c>
    </row>
    <row r="4" spans="1:4" ht="15.75">
      <c r="A4" s="243" t="s">
        <v>273</v>
      </c>
      <c r="B4" s="244">
        <v>162</v>
      </c>
      <c r="C4" s="256" t="s">
        <v>284</v>
      </c>
      <c r="D4" s="257">
        <v>413</v>
      </c>
    </row>
    <row r="5" spans="1:4" ht="15.75">
      <c r="A5" s="243" t="s">
        <v>247</v>
      </c>
      <c r="B5" s="244">
        <v>161</v>
      </c>
      <c r="C5" s="256" t="s">
        <v>165</v>
      </c>
      <c r="D5" s="257">
        <v>413</v>
      </c>
    </row>
    <row r="6" spans="1:4" ht="15.75">
      <c r="A6" s="243" t="s">
        <v>258</v>
      </c>
      <c r="B6" s="244">
        <v>161</v>
      </c>
      <c r="C6" s="256" t="s">
        <v>221</v>
      </c>
      <c r="D6" s="257">
        <v>412</v>
      </c>
    </row>
    <row r="7" spans="1:4" ht="15.75">
      <c r="A7" s="243" t="s">
        <v>229</v>
      </c>
      <c r="B7" s="244">
        <v>160</v>
      </c>
      <c r="C7" s="256" t="s">
        <v>269</v>
      </c>
      <c r="D7" s="257">
        <v>411</v>
      </c>
    </row>
    <row r="8" spans="1:4" ht="15.75">
      <c r="A8" s="243" t="s">
        <v>166</v>
      </c>
      <c r="B8" s="244">
        <v>158</v>
      </c>
      <c r="C8" s="256" t="s">
        <v>263</v>
      </c>
      <c r="D8" s="257">
        <v>410</v>
      </c>
    </row>
    <row r="9" spans="1:4" ht="15.75">
      <c r="A9" s="243" t="s">
        <v>276</v>
      </c>
      <c r="B9" s="244">
        <v>157</v>
      </c>
      <c r="C9" s="256" t="s">
        <v>273</v>
      </c>
      <c r="D9" s="257">
        <v>410</v>
      </c>
    </row>
    <row r="10" spans="1:4" ht="15.75">
      <c r="A10" s="243" t="s">
        <v>165</v>
      </c>
      <c r="B10" s="244">
        <v>156</v>
      </c>
      <c r="C10" s="256" t="s">
        <v>322</v>
      </c>
      <c r="D10" s="257">
        <v>409</v>
      </c>
    </row>
    <row r="11" spans="1:4" ht="15.75">
      <c r="A11" s="243" t="s">
        <v>220</v>
      </c>
      <c r="B11" s="244">
        <v>156</v>
      </c>
      <c r="C11" s="256" t="s">
        <v>275</v>
      </c>
      <c r="D11" s="257">
        <v>408</v>
      </c>
    </row>
    <row r="12" spans="1:4" ht="15.75">
      <c r="A12" s="243" t="s">
        <v>221</v>
      </c>
      <c r="B12" s="244">
        <v>153</v>
      </c>
      <c r="C12" s="256" t="s">
        <v>86</v>
      </c>
      <c r="D12" s="257">
        <v>408</v>
      </c>
    </row>
    <row r="13" spans="1:4" ht="15.75">
      <c r="A13" s="243" t="s">
        <v>269</v>
      </c>
      <c r="B13" s="244">
        <v>153</v>
      </c>
      <c r="C13" s="256" t="s">
        <v>166</v>
      </c>
      <c r="D13" s="257">
        <v>407</v>
      </c>
    </row>
    <row r="14" spans="1:4" ht="15.75">
      <c r="A14" s="243" t="s">
        <v>322</v>
      </c>
      <c r="B14" s="244">
        <v>153</v>
      </c>
      <c r="C14" s="256" t="s">
        <v>265</v>
      </c>
      <c r="D14" s="257">
        <v>406</v>
      </c>
    </row>
    <row r="15" spans="1:4" ht="15.75">
      <c r="A15" s="243" t="s">
        <v>86</v>
      </c>
      <c r="B15" s="244">
        <v>152</v>
      </c>
      <c r="C15" s="256" t="s">
        <v>259</v>
      </c>
      <c r="D15" s="257">
        <v>403</v>
      </c>
    </row>
    <row r="16" spans="1:4" ht="15.75">
      <c r="A16" s="243" t="s">
        <v>282</v>
      </c>
      <c r="B16" s="244">
        <v>150</v>
      </c>
      <c r="C16" s="256" t="s">
        <v>283</v>
      </c>
      <c r="D16" s="257">
        <v>402</v>
      </c>
    </row>
    <row r="17" spans="1:4" ht="15.75">
      <c r="A17" s="243" t="s">
        <v>284</v>
      </c>
      <c r="B17" s="244">
        <v>150</v>
      </c>
      <c r="C17" s="256" t="s">
        <v>258</v>
      </c>
      <c r="D17" s="257">
        <v>401</v>
      </c>
    </row>
    <row r="18" spans="1:4" ht="15.75">
      <c r="A18" s="243" t="s">
        <v>280</v>
      </c>
      <c r="B18" s="244">
        <v>150</v>
      </c>
      <c r="C18" s="256" t="s">
        <v>280</v>
      </c>
      <c r="D18" s="257">
        <v>400</v>
      </c>
    </row>
    <row r="19" spans="1:4" ht="15.75">
      <c r="A19" s="243" t="s">
        <v>158</v>
      </c>
      <c r="B19" s="244">
        <v>150</v>
      </c>
      <c r="C19" s="256" t="s">
        <v>244</v>
      </c>
      <c r="D19" s="257">
        <v>400</v>
      </c>
    </row>
    <row r="20" spans="1:4" ht="15.75">
      <c r="A20" s="243" t="s">
        <v>324</v>
      </c>
      <c r="B20" s="244">
        <v>150</v>
      </c>
      <c r="C20" s="256"/>
      <c r="D20" s="257"/>
    </row>
    <row r="21" spans="1:4" ht="15.75">
      <c r="A21" s="243"/>
      <c r="B21" s="244"/>
      <c r="C21" s="256"/>
      <c r="D21" s="257"/>
    </row>
    <row r="22" spans="1:4" ht="15.75">
      <c r="A22" s="243"/>
      <c r="B22" s="244"/>
      <c r="C22" s="256"/>
      <c r="D22" s="257"/>
    </row>
    <row r="23" spans="1:4" ht="15.75">
      <c r="A23" s="243"/>
      <c r="B23" s="244"/>
      <c r="C23" s="256"/>
      <c r="D23" s="257"/>
    </row>
    <row r="24" spans="1:4" ht="15.75">
      <c r="A24" s="243"/>
      <c r="B24" s="244"/>
      <c r="C24" s="256"/>
      <c r="D24" s="257"/>
    </row>
    <row r="25" spans="1:4" ht="15.75">
      <c r="A25" s="243"/>
      <c r="B25" s="244"/>
      <c r="C25" s="256"/>
      <c r="D25" s="257"/>
    </row>
    <row r="26" spans="1:4" ht="15.75">
      <c r="A26" s="243"/>
      <c r="B26" s="244"/>
      <c r="C26" s="256"/>
      <c r="D26" s="257"/>
    </row>
    <row r="27" spans="1:4" ht="15.75">
      <c r="A27" s="243"/>
      <c r="B27" s="244"/>
      <c r="C27" s="256"/>
      <c r="D27" s="257"/>
    </row>
    <row r="28" spans="1:4" ht="15.75">
      <c r="A28" s="243"/>
      <c r="B28" s="244"/>
      <c r="C28" s="256"/>
      <c r="D28" s="257"/>
    </row>
    <row r="29" spans="1:4" ht="15.75">
      <c r="A29" s="243"/>
      <c r="B29" s="244"/>
      <c r="C29" s="256"/>
      <c r="D29" s="257"/>
    </row>
    <row r="30" spans="1:4" ht="15.75">
      <c r="A30" s="243"/>
      <c r="B30" s="244"/>
      <c r="C30" s="256"/>
      <c r="D30" s="257"/>
    </row>
    <row r="31" spans="1:4" ht="15.75">
      <c r="A31" s="243"/>
      <c r="B31" s="244"/>
      <c r="C31" s="256"/>
      <c r="D31" s="257"/>
    </row>
    <row r="32" spans="1:4" ht="15.75">
      <c r="A32" s="243"/>
      <c r="B32" s="244"/>
      <c r="C32" s="256"/>
      <c r="D32" s="257"/>
    </row>
    <row r="33" spans="1:4" ht="15.75">
      <c r="A33" s="243"/>
      <c r="B33" s="244"/>
      <c r="C33" s="256"/>
      <c r="D33" s="257"/>
    </row>
    <row r="34" spans="1:4" ht="15.75">
      <c r="A34" s="243"/>
      <c r="B34" s="244"/>
      <c r="C34" s="256"/>
      <c r="D34" s="257"/>
    </row>
    <row r="35" spans="1:4" ht="15.75">
      <c r="A35" s="243"/>
      <c r="B35" s="244"/>
      <c r="C35" s="256"/>
      <c r="D35" s="257"/>
    </row>
    <row r="36" spans="1:4" ht="15.75">
      <c r="A36" s="243"/>
      <c r="B36" s="244"/>
      <c r="C36" s="256"/>
      <c r="D36" s="257"/>
    </row>
    <row r="37" spans="1:4" ht="15.75">
      <c r="A37" s="243"/>
      <c r="B37" s="244"/>
      <c r="C37" s="256"/>
      <c r="D37" s="257"/>
    </row>
    <row r="38" spans="1:4" ht="15.75">
      <c r="A38" s="243"/>
      <c r="B38" s="244"/>
      <c r="C38" s="256"/>
      <c r="D38" s="257"/>
    </row>
    <row r="39" spans="1:4" ht="15.75">
      <c r="A39" s="243"/>
      <c r="B39" s="244"/>
      <c r="C39" s="256"/>
      <c r="D39" s="257"/>
    </row>
    <row r="40" spans="1:4" ht="15.75">
      <c r="A40" s="243"/>
      <c r="B40" s="244"/>
      <c r="C40" s="256"/>
      <c r="D40" s="257"/>
    </row>
    <row r="41" spans="1:4" ht="15.75">
      <c r="A41" s="243"/>
      <c r="B41" s="244"/>
      <c r="C41" s="256"/>
      <c r="D41" s="257"/>
    </row>
    <row r="42" spans="1:4" ht="15.75">
      <c r="A42" s="243"/>
      <c r="B42" s="244"/>
      <c r="C42" s="256"/>
      <c r="D42" s="257"/>
    </row>
    <row r="43" spans="1:4" ht="15.75">
      <c r="A43" s="243"/>
      <c r="B43" s="244"/>
      <c r="C43" s="256"/>
      <c r="D43" s="257"/>
    </row>
    <row r="44" spans="1:4" ht="15.75">
      <c r="A44" s="243"/>
      <c r="B44" s="244"/>
      <c r="C44" s="256"/>
      <c r="D44" s="257"/>
    </row>
    <row r="45" spans="1:4" ht="15.75">
      <c r="A45" s="243"/>
      <c r="B45" s="244"/>
      <c r="C45" s="256"/>
      <c r="D45" s="257"/>
    </row>
    <row r="46" spans="1:4" ht="15.75">
      <c r="A46" s="243"/>
      <c r="B46" s="244"/>
      <c r="C46" s="256"/>
      <c r="D46" s="257"/>
    </row>
    <row r="47" spans="1:4" ht="15.75">
      <c r="A47" s="243"/>
      <c r="B47" s="244"/>
      <c r="C47" s="256"/>
      <c r="D47" s="257"/>
    </row>
    <row r="48" spans="1:4" ht="15.75">
      <c r="A48" s="243"/>
      <c r="B48" s="244"/>
      <c r="C48" s="256"/>
      <c r="D48" s="257"/>
    </row>
    <row r="49" spans="1:4" ht="15.75">
      <c r="A49" s="243"/>
      <c r="B49" s="244"/>
      <c r="C49" s="256"/>
      <c r="D49" s="257"/>
    </row>
    <row r="50" spans="1:4" ht="15.75">
      <c r="A50" s="243"/>
      <c r="B50" s="244"/>
      <c r="C50" s="256"/>
      <c r="D50" s="257"/>
    </row>
    <row r="51" spans="1:4" ht="15.75">
      <c r="A51" s="243"/>
      <c r="B51" s="244"/>
      <c r="C51" s="256"/>
      <c r="D51" s="257"/>
    </row>
    <row r="52" spans="1:4" ht="15.75">
      <c r="A52" s="243"/>
      <c r="B52" s="244"/>
      <c r="C52" s="256"/>
      <c r="D52" s="257"/>
    </row>
    <row r="53" spans="1:4" ht="15.75">
      <c r="A53" s="243"/>
      <c r="B53" s="244"/>
      <c r="C53" s="256"/>
      <c r="D53" s="257"/>
    </row>
    <row r="54" spans="1:4" ht="15.75">
      <c r="A54" s="243"/>
      <c r="B54" s="244"/>
      <c r="C54" s="256"/>
      <c r="D54" s="257"/>
    </row>
    <row r="55" spans="1:4" ht="15.75">
      <c r="A55" s="243"/>
      <c r="B55" s="244"/>
      <c r="C55" s="256"/>
      <c r="D55" s="257"/>
    </row>
    <row r="56" spans="1:4" ht="15.75">
      <c r="A56" s="243"/>
      <c r="B56" s="244"/>
      <c r="C56" s="256"/>
      <c r="D56" s="257"/>
    </row>
    <row r="57" spans="1:4" ht="15.75">
      <c r="A57" s="243"/>
      <c r="B57" s="244"/>
      <c r="C57" s="256"/>
      <c r="D57" s="257"/>
    </row>
    <row r="58" spans="1:4" ht="15.75">
      <c r="A58" s="243"/>
      <c r="B58" s="244"/>
      <c r="C58" s="256"/>
      <c r="D58" s="257"/>
    </row>
    <row r="59" spans="1:4" ht="15.75">
      <c r="A59" s="243"/>
      <c r="B59" s="244"/>
      <c r="C59" s="256"/>
      <c r="D59" s="257"/>
    </row>
    <row r="60" spans="1:4" ht="15.75">
      <c r="A60" s="243"/>
      <c r="B60" s="244"/>
      <c r="C60" s="256"/>
      <c r="D60" s="257"/>
    </row>
    <row r="61" spans="1:4" ht="16.5" thickBot="1">
      <c r="A61" s="245"/>
      <c r="B61" s="246"/>
      <c r="C61" s="258"/>
      <c r="D61" s="259"/>
    </row>
  </sheetData>
  <sortState xmlns:xlrd2="http://schemas.microsoft.com/office/spreadsheetml/2017/richdata2" ref="C2:D19">
    <sortCondition descending="1" ref="D2:D19"/>
  </sortState>
  <mergeCells count="2">
    <mergeCell ref="A1:B1"/>
    <mergeCell ref="C1:D1"/>
  </mergeCells>
  <pageMargins left="0.7" right="0.7" top="0.75" bottom="0.75" header="0.3" footer="0.3"/>
  <headerFooter>
    <oddFooter>&amp;C_x000D_&amp;1#&amp;"Calibri"&amp;10&amp;K000000 DSV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92"/>
  <sheetViews>
    <sheetView topLeftCell="C1" zoomScaleNormal="100" workbookViewId="0">
      <selection activeCell="M11" sqref="M11"/>
    </sheetView>
  </sheetViews>
  <sheetFormatPr defaultRowHeight="15"/>
  <cols>
    <col min="1" max="2" width="6.140625" style="4" customWidth="1"/>
    <col min="3" max="3" width="23" customWidth="1"/>
    <col min="4" max="38" width="3.5703125" customWidth="1"/>
    <col min="39" max="41" width="3.5703125" style="4" customWidth="1"/>
    <col min="42" max="43" width="9.140625" style="42"/>
    <col min="44" max="44" width="3.85546875" style="4" customWidth="1"/>
    <col min="45" max="56" width="9.140625" style="4"/>
  </cols>
  <sheetData>
    <row r="1" spans="1:43" ht="15" customHeight="1">
      <c r="C1" s="4"/>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4"/>
      <c r="AK1" s="4"/>
      <c r="AL1" s="4"/>
    </row>
    <row r="2" spans="1:43" ht="15" customHeight="1" thickBot="1">
      <c r="C2" s="4"/>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4"/>
      <c r="AK2" s="4"/>
      <c r="AL2" s="4"/>
    </row>
    <row r="3" spans="1:43" ht="113.25" customHeight="1" thickBot="1">
      <c r="A3" s="25" t="s">
        <v>53</v>
      </c>
      <c r="B3" s="25" t="s">
        <v>54</v>
      </c>
      <c r="C3" s="4"/>
      <c r="D3" s="78" t="str">
        <f>C4</f>
        <v>Central 1</v>
      </c>
      <c r="E3" s="79" t="str">
        <f>C5</f>
        <v>Lafayette</v>
      </c>
      <c r="F3" s="79" t="str">
        <f>C6</f>
        <v>Metro</v>
      </c>
      <c r="G3" s="79" t="str">
        <f>C7</f>
        <v>Exeter</v>
      </c>
      <c r="H3" s="79" t="str">
        <f>C8</f>
        <v>Hingham</v>
      </c>
      <c r="I3" s="79" t="str">
        <f>C9</f>
        <v>Central 2</v>
      </c>
      <c r="J3" s="79" t="str">
        <f>C10</f>
        <v>Central 3</v>
      </c>
      <c r="K3" s="79" t="str">
        <f>C11</f>
        <v>Academy 3</v>
      </c>
      <c r="L3" s="79" t="str">
        <f>C12</f>
        <v>Riverwalk</v>
      </c>
      <c r="M3" s="79" t="str">
        <f>C13</f>
        <v>Academy 1</v>
      </c>
      <c r="N3" s="79" t="str">
        <f>C14</f>
        <v>Academy 2</v>
      </c>
      <c r="O3" s="79" t="str">
        <f>C15</f>
        <v>Ryan's Millis</v>
      </c>
      <c r="P3" s="79" t="str">
        <f>D3</f>
        <v>Central 1</v>
      </c>
      <c r="Q3" s="79" t="str">
        <f t="shared" ref="Q3:AA3" si="0">E3</f>
        <v>Lafayette</v>
      </c>
      <c r="R3" s="79" t="str">
        <f t="shared" si="0"/>
        <v>Metro</v>
      </c>
      <c r="S3" s="79" t="str">
        <f t="shared" si="0"/>
        <v>Exeter</v>
      </c>
      <c r="T3" s="79" t="str">
        <f t="shared" si="0"/>
        <v>Hingham</v>
      </c>
      <c r="U3" s="79" t="str">
        <f t="shared" si="0"/>
        <v>Central 2</v>
      </c>
      <c r="V3" s="79" t="str">
        <f t="shared" si="0"/>
        <v>Central 3</v>
      </c>
      <c r="W3" s="79" t="str">
        <f t="shared" si="0"/>
        <v>Academy 3</v>
      </c>
      <c r="X3" s="79" t="str">
        <f t="shared" si="0"/>
        <v>Riverwalk</v>
      </c>
      <c r="Y3" s="79" t="str">
        <f t="shared" si="0"/>
        <v>Academy 1</v>
      </c>
      <c r="Z3" s="79" t="str">
        <f t="shared" si="0"/>
        <v>Academy 2</v>
      </c>
      <c r="AA3" s="79" t="str">
        <f t="shared" si="0"/>
        <v>Ryan's Millis</v>
      </c>
      <c r="AB3" s="103" t="s">
        <v>139</v>
      </c>
      <c r="AC3" s="79" t="str">
        <f>D3</f>
        <v>Central 1</v>
      </c>
      <c r="AD3" s="79" t="str">
        <f t="shared" ref="AD3:AN3" si="1">E3</f>
        <v>Lafayette</v>
      </c>
      <c r="AE3" s="79" t="str">
        <f t="shared" si="1"/>
        <v>Metro</v>
      </c>
      <c r="AF3" s="79" t="str">
        <f t="shared" si="1"/>
        <v>Exeter</v>
      </c>
      <c r="AG3" s="79" t="str">
        <f t="shared" si="1"/>
        <v>Hingham</v>
      </c>
      <c r="AH3" s="79" t="str">
        <f t="shared" si="1"/>
        <v>Central 2</v>
      </c>
      <c r="AI3" s="79" t="str">
        <f t="shared" si="1"/>
        <v>Central 3</v>
      </c>
      <c r="AJ3" s="79" t="str">
        <f t="shared" si="1"/>
        <v>Academy 3</v>
      </c>
      <c r="AK3" s="79" t="str">
        <f t="shared" si="1"/>
        <v>Riverwalk</v>
      </c>
      <c r="AL3" s="79" t="str">
        <f t="shared" si="1"/>
        <v>Academy 1</v>
      </c>
      <c r="AM3" s="79" t="str">
        <f t="shared" si="1"/>
        <v>Academy 2</v>
      </c>
      <c r="AN3" s="79" t="str">
        <f t="shared" si="1"/>
        <v>Ryan's Millis</v>
      </c>
      <c r="AO3" s="104" t="s">
        <v>139</v>
      </c>
    </row>
    <row r="4" spans="1:43" ht="15.75">
      <c r="A4" s="8">
        <f>SUM(D4:AO4)</f>
        <v>59</v>
      </c>
      <c r="B4" s="8">
        <f>((COUNT(D4:AO4)*8))-A4</f>
        <v>61</v>
      </c>
      <c r="C4" s="333" t="s">
        <v>96</v>
      </c>
      <c r="D4" s="127"/>
      <c r="E4" s="76">
        <v>8</v>
      </c>
      <c r="F4" s="76">
        <v>2</v>
      </c>
      <c r="G4" s="76">
        <v>2</v>
      </c>
      <c r="H4" s="76">
        <v>2</v>
      </c>
      <c r="I4" s="76">
        <v>8</v>
      </c>
      <c r="J4" s="76">
        <v>1</v>
      </c>
      <c r="K4" s="76">
        <v>2</v>
      </c>
      <c r="L4" s="76">
        <v>4</v>
      </c>
      <c r="M4" s="76">
        <v>6</v>
      </c>
      <c r="N4" s="76">
        <v>6</v>
      </c>
      <c r="O4" s="77">
        <v>4</v>
      </c>
      <c r="P4" s="91"/>
      <c r="Q4" s="76">
        <v>6</v>
      </c>
      <c r="R4" s="76"/>
      <c r="S4" s="76"/>
      <c r="T4" s="76"/>
      <c r="U4" s="76"/>
      <c r="V4" s="76">
        <v>0</v>
      </c>
      <c r="W4" s="76">
        <v>2</v>
      </c>
      <c r="X4" s="76"/>
      <c r="Y4" s="76">
        <v>6</v>
      </c>
      <c r="Z4" s="76"/>
      <c r="AA4" s="77"/>
      <c r="AB4" s="102"/>
      <c r="AC4" s="91"/>
      <c r="AD4" s="76"/>
      <c r="AE4" s="76"/>
      <c r="AF4" s="76"/>
      <c r="AG4" s="76"/>
      <c r="AH4" s="76"/>
      <c r="AI4" s="76"/>
      <c r="AJ4" s="76"/>
      <c r="AK4" s="76"/>
      <c r="AL4" s="76"/>
      <c r="AM4" s="76"/>
      <c r="AN4" s="77"/>
      <c r="AO4" s="102"/>
    </row>
    <row r="5" spans="1:43" ht="15.75">
      <c r="A5" s="8">
        <f t="shared" ref="A5:A15" si="2">SUM(D5:AO5)</f>
        <v>42</v>
      </c>
      <c r="B5" s="8">
        <f t="shared" ref="B5:B15" si="3">((COUNT(D5:AO5)*8))-A5</f>
        <v>78</v>
      </c>
      <c r="C5" s="334" t="s">
        <v>169</v>
      </c>
      <c r="D5" s="128">
        <v>0</v>
      </c>
      <c r="E5" s="92"/>
      <c r="F5" s="28">
        <v>6</v>
      </c>
      <c r="G5" s="28">
        <v>0</v>
      </c>
      <c r="H5" s="28">
        <v>2</v>
      </c>
      <c r="I5" s="28">
        <v>6</v>
      </c>
      <c r="J5" s="28">
        <v>2</v>
      </c>
      <c r="K5" s="28">
        <v>0</v>
      </c>
      <c r="L5" s="28">
        <v>2</v>
      </c>
      <c r="M5" s="28">
        <v>0</v>
      </c>
      <c r="N5" s="28">
        <v>0</v>
      </c>
      <c r="O5" s="75">
        <v>8</v>
      </c>
      <c r="P5" s="31">
        <v>2</v>
      </c>
      <c r="Q5" s="92"/>
      <c r="R5" s="28"/>
      <c r="S5" s="28"/>
      <c r="T5" s="28"/>
      <c r="U5" s="28">
        <v>6</v>
      </c>
      <c r="V5" s="28"/>
      <c r="W5" s="28"/>
      <c r="X5" s="28">
        <v>2</v>
      </c>
      <c r="Y5" s="28">
        <v>6</v>
      </c>
      <c r="Z5" s="28"/>
      <c r="AA5" s="75"/>
      <c r="AB5" s="80"/>
      <c r="AC5" s="31"/>
      <c r="AD5" s="92"/>
      <c r="AE5" s="28"/>
      <c r="AF5" s="28"/>
      <c r="AG5" s="28"/>
      <c r="AH5" s="28"/>
      <c r="AI5" s="28"/>
      <c r="AJ5" s="28"/>
      <c r="AK5" s="28"/>
      <c r="AL5" s="28"/>
      <c r="AM5" s="28"/>
      <c r="AN5" s="75"/>
      <c r="AO5" s="80"/>
    </row>
    <row r="6" spans="1:43" ht="15.75">
      <c r="A6" s="8">
        <f t="shared" si="2"/>
        <v>58</v>
      </c>
      <c r="B6" s="8">
        <f t="shared" si="3"/>
        <v>62</v>
      </c>
      <c r="C6" s="334" t="s">
        <v>95</v>
      </c>
      <c r="D6" s="128">
        <v>6</v>
      </c>
      <c r="E6" s="28">
        <v>2</v>
      </c>
      <c r="F6" s="92"/>
      <c r="G6" s="28">
        <v>0</v>
      </c>
      <c r="H6" s="28">
        <v>6</v>
      </c>
      <c r="I6" s="28">
        <v>4</v>
      </c>
      <c r="J6" s="28">
        <v>2</v>
      </c>
      <c r="K6" s="28">
        <v>8</v>
      </c>
      <c r="L6" s="28">
        <v>4</v>
      </c>
      <c r="M6" s="28">
        <v>0</v>
      </c>
      <c r="N6" s="28">
        <v>0</v>
      </c>
      <c r="O6" s="75">
        <v>6</v>
      </c>
      <c r="P6" s="31"/>
      <c r="Q6" s="28"/>
      <c r="R6" s="92"/>
      <c r="S6" s="28">
        <v>0</v>
      </c>
      <c r="T6" s="28">
        <v>4</v>
      </c>
      <c r="U6" s="28"/>
      <c r="V6" s="28"/>
      <c r="W6" s="28"/>
      <c r="X6" s="28"/>
      <c r="Y6" s="28">
        <v>8</v>
      </c>
      <c r="Z6" s="28"/>
      <c r="AA6" s="75">
        <v>8</v>
      </c>
      <c r="AB6" s="80"/>
      <c r="AC6" s="31"/>
      <c r="AD6" s="28"/>
      <c r="AE6" s="92"/>
      <c r="AF6" s="28"/>
      <c r="AG6" s="28"/>
      <c r="AH6" s="28"/>
      <c r="AI6" s="28"/>
      <c r="AJ6" s="28"/>
      <c r="AK6" s="28"/>
      <c r="AL6" s="28"/>
      <c r="AM6" s="28"/>
      <c r="AN6" s="75"/>
      <c r="AO6" s="80"/>
    </row>
    <row r="7" spans="1:43" ht="15.75">
      <c r="A7" s="8">
        <f t="shared" si="2"/>
        <v>96</v>
      </c>
      <c r="B7" s="8">
        <f t="shared" si="3"/>
        <v>24</v>
      </c>
      <c r="C7" s="334" t="s">
        <v>175</v>
      </c>
      <c r="D7" s="128">
        <v>6</v>
      </c>
      <c r="E7" s="28">
        <v>8</v>
      </c>
      <c r="F7" s="28">
        <v>8</v>
      </c>
      <c r="G7" s="92"/>
      <c r="H7" s="28">
        <v>4</v>
      </c>
      <c r="I7" s="28">
        <v>8</v>
      </c>
      <c r="J7" s="28">
        <v>6</v>
      </c>
      <c r="K7" s="28">
        <v>6</v>
      </c>
      <c r="L7" s="28">
        <v>8</v>
      </c>
      <c r="M7" s="28">
        <v>6</v>
      </c>
      <c r="N7" s="28">
        <v>4</v>
      </c>
      <c r="O7" s="75">
        <v>8</v>
      </c>
      <c r="P7" s="31"/>
      <c r="Q7" s="28"/>
      <c r="R7" s="28">
        <v>8</v>
      </c>
      <c r="S7" s="92"/>
      <c r="T7" s="28"/>
      <c r="U7" s="28">
        <v>2</v>
      </c>
      <c r="V7" s="28"/>
      <c r="W7" s="28">
        <v>8</v>
      </c>
      <c r="X7" s="28">
        <v>6</v>
      </c>
      <c r="Y7" s="28"/>
      <c r="Z7" s="28"/>
      <c r="AA7" s="75"/>
      <c r="AB7" s="80"/>
      <c r="AC7" s="31"/>
      <c r="AD7" s="28"/>
      <c r="AE7" s="28"/>
      <c r="AF7" s="92"/>
      <c r="AG7" s="28"/>
      <c r="AH7" s="28"/>
      <c r="AI7" s="28"/>
      <c r="AJ7" s="28"/>
      <c r="AK7" s="28"/>
      <c r="AL7" s="28"/>
      <c r="AM7" s="28"/>
      <c r="AN7" s="75"/>
      <c r="AO7" s="80"/>
    </row>
    <row r="8" spans="1:43" ht="15.75">
      <c r="A8" s="8">
        <f t="shared" si="2"/>
        <v>70</v>
      </c>
      <c r="B8" s="8">
        <f t="shared" si="3"/>
        <v>50</v>
      </c>
      <c r="C8" s="334" t="s">
        <v>176</v>
      </c>
      <c r="D8" s="128">
        <v>6</v>
      </c>
      <c r="E8" s="28">
        <v>6</v>
      </c>
      <c r="F8" s="28">
        <v>2</v>
      </c>
      <c r="G8" s="28">
        <v>4</v>
      </c>
      <c r="H8" s="92"/>
      <c r="I8" s="28">
        <v>7</v>
      </c>
      <c r="J8" s="28">
        <v>8</v>
      </c>
      <c r="K8" s="28">
        <v>4</v>
      </c>
      <c r="L8" s="28">
        <v>2</v>
      </c>
      <c r="M8" s="28">
        <v>4</v>
      </c>
      <c r="N8" s="28">
        <v>2</v>
      </c>
      <c r="O8" s="75">
        <v>6</v>
      </c>
      <c r="P8" s="31"/>
      <c r="Q8" s="28"/>
      <c r="R8" s="28">
        <v>4</v>
      </c>
      <c r="S8" s="28"/>
      <c r="T8" s="92"/>
      <c r="U8" s="28">
        <v>6</v>
      </c>
      <c r="V8" s="28"/>
      <c r="W8" s="28"/>
      <c r="X8" s="28"/>
      <c r="Y8" s="28"/>
      <c r="Z8" s="28">
        <v>3</v>
      </c>
      <c r="AA8" s="75">
        <v>6</v>
      </c>
      <c r="AB8" s="80"/>
      <c r="AC8" s="31"/>
      <c r="AD8" s="28"/>
      <c r="AE8" s="28"/>
      <c r="AF8" s="28"/>
      <c r="AG8" s="92"/>
      <c r="AH8" s="28"/>
      <c r="AI8" s="28"/>
      <c r="AJ8" s="28"/>
      <c r="AK8" s="28"/>
      <c r="AL8" s="28"/>
      <c r="AM8" s="28"/>
      <c r="AN8" s="75"/>
      <c r="AO8" s="80"/>
    </row>
    <row r="9" spans="1:43" ht="15.75">
      <c r="A9" s="8">
        <f t="shared" si="2"/>
        <v>21</v>
      </c>
      <c r="B9" s="8">
        <f t="shared" si="3"/>
        <v>99</v>
      </c>
      <c r="C9" s="334" t="s">
        <v>97</v>
      </c>
      <c r="D9" s="128">
        <v>0</v>
      </c>
      <c r="E9" s="28">
        <v>2</v>
      </c>
      <c r="F9" s="28">
        <v>4</v>
      </c>
      <c r="G9" s="28">
        <v>0</v>
      </c>
      <c r="H9" s="28">
        <v>1</v>
      </c>
      <c r="I9" s="92"/>
      <c r="J9" s="28">
        <v>0</v>
      </c>
      <c r="K9" s="28">
        <v>0</v>
      </c>
      <c r="L9" s="28">
        <v>2</v>
      </c>
      <c r="M9" s="28">
        <v>2</v>
      </c>
      <c r="N9" s="28">
        <v>0</v>
      </c>
      <c r="O9" s="75">
        <v>0</v>
      </c>
      <c r="P9" s="31"/>
      <c r="Q9" s="28">
        <v>2</v>
      </c>
      <c r="R9" s="28"/>
      <c r="S9" s="28">
        <v>6</v>
      </c>
      <c r="T9" s="28">
        <v>2</v>
      </c>
      <c r="U9" s="92"/>
      <c r="V9" s="28"/>
      <c r="W9" s="28"/>
      <c r="X9" s="28"/>
      <c r="Y9" s="28"/>
      <c r="Z9" s="28">
        <v>0</v>
      </c>
      <c r="AA9" s="75"/>
      <c r="AB9" s="80"/>
      <c r="AC9" s="31"/>
      <c r="AD9" s="28"/>
      <c r="AE9" s="28"/>
      <c r="AF9" s="28"/>
      <c r="AG9" s="28"/>
      <c r="AH9" s="92"/>
      <c r="AI9" s="28"/>
      <c r="AJ9" s="28"/>
      <c r="AK9" s="28"/>
      <c r="AL9" s="28"/>
      <c r="AM9" s="28"/>
      <c r="AN9" s="75"/>
      <c r="AO9" s="80"/>
    </row>
    <row r="10" spans="1:43" ht="15.75">
      <c r="A10" s="8">
        <f t="shared" si="2"/>
        <v>95</v>
      </c>
      <c r="B10" s="8">
        <f t="shared" si="3"/>
        <v>25</v>
      </c>
      <c r="C10" s="334" t="s">
        <v>163</v>
      </c>
      <c r="D10" s="128">
        <v>7</v>
      </c>
      <c r="E10" s="28">
        <v>6</v>
      </c>
      <c r="F10" s="28">
        <v>6</v>
      </c>
      <c r="G10" s="28">
        <v>2</v>
      </c>
      <c r="H10" s="28">
        <v>0</v>
      </c>
      <c r="I10" s="28">
        <v>8</v>
      </c>
      <c r="J10" s="92"/>
      <c r="K10" s="28">
        <v>6</v>
      </c>
      <c r="L10" s="28">
        <v>8</v>
      </c>
      <c r="M10" s="28">
        <v>8</v>
      </c>
      <c r="N10" s="28">
        <v>8</v>
      </c>
      <c r="O10" s="75">
        <v>8</v>
      </c>
      <c r="P10" s="31">
        <v>8</v>
      </c>
      <c r="Q10" s="28"/>
      <c r="R10" s="28"/>
      <c r="S10" s="28"/>
      <c r="T10" s="28"/>
      <c r="U10" s="28"/>
      <c r="V10" s="92"/>
      <c r="W10" s="28">
        <v>4</v>
      </c>
      <c r="X10" s="28">
        <v>8</v>
      </c>
      <c r="Y10" s="28"/>
      <c r="Z10" s="28">
        <v>8</v>
      </c>
      <c r="AA10" s="75"/>
      <c r="AB10" s="80"/>
      <c r="AC10" s="31"/>
      <c r="AD10" s="28"/>
      <c r="AE10" s="28"/>
      <c r="AF10" s="28"/>
      <c r="AG10" s="28"/>
      <c r="AH10" s="28"/>
      <c r="AI10" s="92"/>
      <c r="AJ10" s="28"/>
      <c r="AK10" s="28"/>
      <c r="AL10" s="28"/>
      <c r="AM10" s="28"/>
      <c r="AN10" s="75"/>
      <c r="AO10" s="80"/>
    </row>
    <row r="11" spans="1:43" ht="15.75">
      <c r="A11" s="8">
        <f t="shared" si="2"/>
        <v>56</v>
      </c>
      <c r="B11" s="8">
        <f t="shared" si="3"/>
        <v>64</v>
      </c>
      <c r="C11" s="334" t="s">
        <v>2</v>
      </c>
      <c r="D11" s="128">
        <v>6</v>
      </c>
      <c r="E11" s="28">
        <v>8</v>
      </c>
      <c r="F11" s="28">
        <v>0</v>
      </c>
      <c r="G11" s="28">
        <v>2</v>
      </c>
      <c r="H11" s="28">
        <v>4</v>
      </c>
      <c r="I11" s="28">
        <v>8</v>
      </c>
      <c r="J11" s="28">
        <v>2</v>
      </c>
      <c r="K11" s="92"/>
      <c r="L11" s="28">
        <v>2</v>
      </c>
      <c r="M11" s="28">
        <v>6</v>
      </c>
      <c r="N11" s="28">
        <v>2</v>
      </c>
      <c r="O11" s="75">
        <v>4</v>
      </c>
      <c r="P11" s="31">
        <v>6</v>
      </c>
      <c r="Q11" s="28"/>
      <c r="R11" s="28"/>
      <c r="S11" s="28">
        <v>0</v>
      </c>
      <c r="T11" s="28"/>
      <c r="U11" s="28"/>
      <c r="V11" s="28">
        <v>4</v>
      </c>
      <c r="W11" s="92"/>
      <c r="X11" s="28"/>
      <c r="Y11" s="28"/>
      <c r="Z11" s="28"/>
      <c r="AA11" s="75">
        <v>2</v>
      </c>
      <c r="AB11" s="80"/>
      <c r="AC11" s="31"/>
      <c r="AD11" s="28"/>
      <c r="AE11" s="28"/>
      <c r="AF11" s="28"/>
      <c r="AG11" s="28"/>
      <c r="AH11" s="28"/>
      <c r="AI11" s="28"/>
      <c r="AJ11" s="92"/>
      <c r="AK11" s="28"/>
      <c r="AL11" s="28"/>
      <c r="AM11" s="28"/>
      <c r="AN11" s="75"/>
      <c r="AO11" s="80"/>
    </row>
    <row r="12" spans="1:43" ht="15.75">
      <c r="A12" s="8">
        <f t="shared" si="2"/>
        <v>48</v>
      </c>
      <c r="B12" s="8">
        <f t="shared" si="3"/>
        <v>72</v>
      </c>
      <c r="C12" s="334" t="s">
        <v>155</v>
      </c>
      <c r="D12" s="128">
        <v>4</v>
      </c>
      <c r="E12" s="28">
        <v>6</v>
      </c>
      <c r="F12" s="28">
        <v>4</v>
      </c>
      <c r="G12" s="28">
        <v>0</v>
      </c>
      <c r="H12" s="28">
        <v>6</v>
      </c>
      <c r="I12" s="28">
        <v>6</v>
      </c>
      <c r="J12" s="28">
        <v>0</v>
      </c>
      <c r="K12" s="28">
        <v>6</v>
      </c>
      <c r="L12" s="92"/>
      <c r="M12" s="28">
        <v>0</v>
      </c>
      <c r="N12" s="28">
        <v>2</v>
      </c>
      <c r="O12" s="75">
        <v>2</v>
      </c>
      <c r="P12" s="31"/>
      <c r="Q12" s="28">
        <v>6</v>
      </c>
      <c r="R12" s="28"/>
      <c r="S12" s="28">
        <v>2</v>
      </c>
      <c r="T12" s="28"/>
      <c r="U12" s="28"/>
      <c r="V12" s="28">
        <v>0</v>
      </c>
      <c r="W12" s="28"/>
      <c r="X12" s="92"/>
      <c r="Y12" s="28">
        <v>4</v>
      </c>
      <c r="Z12" s="28"/>
      <c r="AA12" s="75"/>
      <c r="AB12" s="80"/>
      <c r="AC12" s="31"/>
      <c r="AD12" s="28"/>
      <c r="AE12" s="28"/>
      <c r="AF12" s="28"/>
      <c r="AG12" s="28"/>
      <c r="AH12" s="28"/>
      <c r="AI12" s="28"/>
      <c r="AJ12" s="28"/>
      <c r="AK12" s="92"/>
      <c r="AL12" s="28"/>
      <c r="AM12" s="28"/>
      <c r="AN12" s="75"/>
      <c r="AO12" s="80"/>
    </row>
    <row r="13" spans="1:43" ht="15.75">
      <c r="A13" s="8">
        <f t="shared" si="2"/>
        <v>56</v>
      </c>
      <c r="B13" s="8">
        <f t="shared" si="3"/>
        <v>64</v>
      </c>
      <c r="C13" s="334" t="s">
        <v>1</v>
      </c>
      <c r="D13" s="128">
        <v>2</v>
      </c>
      <c r="E13" s="28">
        <v>8</v>
      </c>
      <c r="F13" s="28">
        <v>8</v>
      </c>
      <c r="G13" s="28">
        <v>2</v>
      </c>
      <c r="H13" s="28">
        <v>4</v>
      </c>
      <c r="I13" s="28">
        <v>6</v>
      </c>
      <c r="J13" s="28">
        <v>0</v>
      </c>
      <c r="K13" s="28">
        <v>2</v>
      </c>
      <c r="L13" s="28">
        <v>8</v>
      </c>
      <c r="M13" s="92"/>
      <c r="N13" s="28">
        <v>2</v>
      </c>
      <c r="O13" s="75">
        <v>6</v>
      </c>
      <c r="P13" s="31">
        <v>2</v>
      </c>
      <c r="Q13" s="28">
        <v>2</v>
      </c>
      <c r="R13" s="28">
        <v>0</v>
      </c>
      <c r="S13" s="28"/>
      <c r="T13" s="28"/>
      <c r="U13" s="28"/>
      <c r="V13" s="28"/>
      <c r="W13" s="28"/>
      <c r="X13" s="28">
        <v>4</v>
      </c>
      <c r="Y13" s="92"/>
      <c r="Z13" s="28"/>
      <c r="AA13" s="75"/>
      <c r="AB13" s="80"/>
      <c r="AC13" s="31"/>
      <c r="AD13" s="28"/>
      <c r="AE13" s="28"/>
      <c r="AF13" s="28"/>
      <c r="AG13" s="28"/>
      <c r="AH13" s="28"/>
      <c r="AI13" s="28"/>
      <c r="AJ13" s="28"/>
      <c r="AK13" s="28"/>
      <c r="AL13" s="92"/>
      <c r="AM13" s="28"/>
      <c r="AN13" s="75"/>
      <c r="AO13" s="80"/>
    </row>
    <row r="14" spans="1:43" ht="15.75">
      <c r="A14" s="8">
        <f t="shared" si="2"/>
        <v>81</v>
      </c>
      <c r="B14" s="8">
        <f t="shared" si="3"/>
        <v>39</v>
      </c>
      <c r="C14" s="334" t="s">
        <v>142</v>
      </c>
      <c r="D14" s="128">
        <v>2</v>
      </c>
      <c r="E14" s="28">
        <v>8</v>
      </c>
      <c r="F14" s="28">
        <v>8</v>
      </c>
      <c r="G14" s="28">
        <v>4</v>
      </c>
      <c r="H14" s="28">
        <v>6</v>
      </c>
      <c r="I14" s="28">
        <v>8</v>
      </c>
      <c r="J14" s="28">
        <v>0</v>
      </c>
      <c r="K14" s="28">
        <v>6</v>
      </c>
      <c r="L14" s="28">
        <v>6</v>
      </c>
      <c r="M14" s="28">
        <v>6</v>
      </c>
      <c r="N14" s="92"/>
      <c r="O14" s="75">
        <v>6</v>
      </c>
      <c r="P14" s="31"/>
      <c r="Q14" s="28"/>
      <c r="R14" s="28"/>
      <c r="S14" s="28"/>
      <c r="T14" s="28">
        <v>5</v>
      </c>
      <c r="U14" s="28">
        <v>8</v>
      </c>
      <c r="V14" s="28">
        <v>0</v>
      </c>
      <c r="W14" s="28"/>
      <c r="X14" s="28"/>
      <c r="Y14" s="28"/>
      <c r="Z14" s="92"/>
      <c r="AA14" s="75">
        <v>8</v>
      </c>
      <c r="AB14" s="80"/>
      <c r="AC14" s="31"/>
      <c r="AD14" s="28"/>
      <c r="AE14" s="28"/>
      <c r="AF14" s="28"/>
      <c r="AG14" s="28"/>
      <c r="AH14" s="28"/>
      <c r="AI14" s="28"/>
      <c r="AJ14" s="28"/>
      <c r="AK14" s="28"/>
      <c r="AL14" s="28"/>
      <c r="AM14" s="92"/>
      <c r="AN14" s="75"/>
      <c r="AO14" s="80"/>
    </row>
    <row r="15" spans="1:43" ht="16.5" thickBot="1">
      <c r="A15" s="8">
        <f t="shared" si="2"/>
        <v>38</v>
      </c>
      <c r="B15" s="8">
        <f t="shared" si="3"/>
        <v>82</v>
      </c>
      <c r="C15" s="335" t="s">
        <v>228</v>
      </c>
      <c r="D15" s="129">
        <v>4</v>
      </c>
      <c r="E15" s="33">
        <v>0</v>
      </c>
      <c r="F15" s="33">
        <v>2</v>
      </c>
      <c r="G15" s="33">
        <v>0</v>
      </c>
      <c r="H15" s="33">
        <v>2</v>
      </c>
      <c r="I15" s="33">
        <v>8</v>
      </c>
      <c r="J15" s="33">
        <v>0</v>
      </c>
      <c r="K15" s="33">
        <v>4</v>
      </c>
      <c r="L15" s="33">
        <v>6</v>
      </c>
      <c r="M15" s="33">
        <v>2</v>
      </c>
      <c r="N15" s="33">
        <v>2</v>
      </c>
      <c r="O15" s="93"/>
      <c r="P15" s="32"/>
      <c r="Q15" s="33"/>
      <c r="R15" s="33">
        <v>0</v>
      </c>
      <c r="S15" s="33"/>
      <c r="T15" s="33">
        <v>2</v>
      </c>
      <c r="U15" s="33"/>
      <c r="V15" s="33"/>
      <c r="W15" s="33">
        <v>6</v>
      </c>
      <c r="X15" s="33"/>
      <c r="Y15" s="33"/>
      <c r="Z15" s="33">
        <v>0</v>
      </c>
      <c r="AA15" s="93"/>
      <c r="AB15" s="81"/>
      <c r="AC15" s="32"/>
      <c r="AD15" s="33"/>
      <c r="AE15" s="33"/>
      <c r="AF15" s="33"/>
      <c r="AG15" s="33"/>
      <c r="AH15" s="33"/>
      <c r="AI15" s="33"/>
      <c r="AJ15" s="33"/>
      <c r="AK15" s="33"/>
      <c r="AL15" s="33"/>
      <c r="AM15" s="33"/>
      <c r="AN15" s="93"/>
      <c r="AO15" s="81"/>
    </row>
    <row r="16" spans="1:43" s="4" customFormat="1">
      <c r="A16" s="8"/>
      <c r="B16" s="8"/>
      <c r="AP16" s="42"/>
      <c r="AQ16" s="42"/>
    </row>
    <row r="17" spans="42:43" s="4" customFormat="1">
      <c r="AP17" s="42"/>
      <c r="AQ17" s="42"/>
    </row>
    <row r="18" spans="42:43" s="4" customFormat="1">
      <c r="AP18" s="42"/>
      <c r="AQ18" s="42"/>
    </row>
    <row r="19" spans="42:43" s="4" customFormat="1">
      <c r="AP19" s="42"/>
      <c r="AQ19" s="42"/>
    </row>
    <row r="20" spans="42:43" s="4" customFormat="1">
      <c r="AP20" s="42"/>
      <c r="AQ20" s="42"/>
    </row>
    <row r="21" spans="42:43" s="4" customFormat="1">
      <c r="AP21" s="42"/>
      <c r="AQ21" s="42"/>
    </row>
    <row r="22" spans="42:43" s="4" customFormat="1">
      <c r="AP22" s="42"/>
      <c r="AQ22" s="42"/>
    </row>
    <row r="23" spans="42:43" s="4" customFormat="1">
      <c r="AP23" s="42"/>
      <c r="AQ23" s="42"/>
    </row>
    <row r="24" spans="42:43" s="4" customFormat="1">
      <c r="AP24" s="42"/>
      <c r="AQ24" s="42"/>
    </row>
    <row r="25" spans="42:43" s="4" customFormat="1">
      <c r="AP25" s="42"/>
      <c r="AQ25" s="42"/>
    </row>
    <row r="26" spans="42:43" s="4" customFormat="1">
      <c r="AP26" s="42"/>
      <c r="AQ26" s="42"/>
    </row>
    <row r="27" spans="42:43" s="4" customFormat="1">
      <c r="AP27" s="42"/>
      <c r="AQ27" s="42"/>
    </row>
    <row r="28" spans="42:43" s="4" customFormat="1">
      <c r="AP28" s="42"/>
      <c r="AQ28" s="42"/>
    </row>
    <row r="29" spans="42:43" s="4" customFormat="1">
      <c r="AP29" s="42"/>
      <c r="AQ29" s="42"/>
    </row>
    <row r="30" spans="42:43" s="4" customFormat="1">
      <c r="AP30" s="42"/>
      <c r="AQ30" s="42"/>
    </row>
    <row r="31" spans="42:43" s="4" customFormat="1">
      <c r="AP31" s="42"/>
      <c r="AQ31" s="42"/>
    </row>
    <row r="32" spans="42:43" s="4" customFormat="1">
      <c r="AP32" s="42"/>
      <c r="AQ32" s="42"/>
    </row>
    <row r="33" spans="42:43" s="4" customFormat="1">
      <c r="AP33" s="42"/>
      <c r="AQ33" s="42"/>
    </row>
    <row r="34" spans="42:43" s="4" customFormat="1">
      <c r="AP34" s="42"/>
      <c r="AQ34" s="42"/>
    </row>
    <row r="35" spans="42:43" s="4" customFormat="1">
      <c r="AP35" s="42"/>
      <c r="AQ35" s="42"/>
    </row>
    <row r="36" spans="42:43" s="4" customFormat="1">
      <c r="AP36" s="42"/>
      <c r="AQ36" s="42"/>
    </row>
    <row r="37" spans="42:43" s="4" customFormat="1">
      <c r="AP37" s="42"/>
      <c r="AQ37" s="42"/>
    </row>
    <row r="38" spans="42:43" s="4" customFormat="1">
      <c r="AP38" s="42"/>
      <c r="AQ38" s="42"/>
    </row>
    <row r="39" spans="42:43" s="4" customFormat="1">
      <c r="AP39" s="42"/>
      <c r="AQ39" s="42"/>
    </row>
    <row r="40" spans="42:43" s="4" customFormat="1">
      <c r="AP40" s="42"/>
      <c r="AQ40" s="42"/>
    </row>
    <row r="41" spans="42:43" s="4" customFormat="1">
      <c r="AP41" s="42"/>
      <c r="AQ41" s="42"/>
    </row>
    <row r="42" spans="42:43" s="4" customFormat="1">
      <c r="AP42" s="42"/>
      <c r="AQ42" s="42"/>
    </row>
    <row r="43" spans="42:43" s="4" customFormat="1">
      <c r="AP43" s="42"/>
      <c r="AQ43" s="42"/>
    </row>
    <row r="44" spans="42:43" s="4" customFormat="1">
      <c r="AP44" s="42"/>
      <c r="AQ44" s="42"/>
    </row>
    <row r="45" spans="42:43" s="4" customFormat="1">
      <c r="AP45" s="42"/>
      <c r="AQ45" s="42"/>
    </row>
    <row r="46" spans="42:43" s="4" customFormat="1">
      <c r="AP46" s="42"/>
      <c r="AQ46" s="42"/>
    </row>
    <row r="47" spans="42:43" s="4" customFormat="1">
      <c r="AP47" s="42"/>
      <c r="AQ47" s="42"/>
    </row>
    <row r="48" spans="42:43" s="4" customFormat="1">
      <c r="AP48" s="42"/>
      <c r="AQ48" s="42"/>
    </row>
    <row r="49" spans="42:43" s="4" customFormat="1">
      <c r="AP49" s="42"/>
      <c r="AQ49" s="42"/>
    </row>
    <row r="50" spans="42:43" s="4" customFormat="1">
      <c r="AP50" s="42"/>
      <c r="AQ50" s="42"/>
    </row>
    <row r="51" spans="42:43" s="4" customFormat="1">
      <c r="AP51" s="42"/>
      <c r="AQ51" s="42"/>
    </row>
    <row r="52" spans="42:43" s="4" customFormat="1">
      <c r="AP52" s="42"/>
      <c r="AQ52" s="42"/>
    </row>
    <row r="53" spans="42:43" s="4" customFormat="1">
      <c r="AP53" s="42"/>
      <c r="AQ53" s="42"/>
    </row>
    <row r="54" spans="42:43" s="4" customFormat="1">
      <c r="AP54" s="42"/>
      <c r="AQ54" s="42"/>
    </row>
    <row r="55" spans="42:43" s="4" customFormat="1">
      <c r="AP55" s="42"/>
      <c r="AQ55" s="42"/>
    </row>
    <row r="56" spans="42:43" s="4" customFormat="1">
      <c r="AP56" s="42"/>
      <c r="AQ56" s="42"/>
    </row>
    <row r="57" spans="42:43" s="4" customFormat="1">
      <c r="AP57" s="42"/>
      <c r="AQ57" s="42"/>
    </row>
    <row r="58" spans="42:43" s="4" customFormat="1">
      <c r="AP58" s="42"/>
      <c r="AQ58" s="42"/>
    </row>
    <row r="59" spans="42:43" s="4" customFormat="1">
      <c r="AP59" s="42"/>
      <c r="AQ59" s="42"/>
    </row>
    <row r="60" spans="42:43" s="4" customFormat="1">
      <c r="AP60" s="42"/>
      <c r="AQ60" s="42"/>
    </row>
    <row r="61" spans="42:43" s="4" customFormat="1">
      <c r="AP61" s="42"/>
      <c r="AQ61" s="42"/>
    </row>
    <row r="62" spans="42:43" s="4" customFormat="1">
      <c r="AP62" s="42"/>
      <c r="AQ62" s="42"/>
    </row>
    <row r="63" spans="42:43" s="4" customFormat="1">
      <c r="AP63" s="42"/>
      <c r="AQ63" s="42"/>
    </row>
    <row r="64" spans="42:43" s="4" customFormat="1">
      <c r="AP64" s="42"/>
      <c r="AQ64" s="42"/>
    </row>
    <row r="65" spans="42:43" s="4" customFormat="1">
      <c r="AP65" s="42"/>
      <c r="AQ65" s="42"/>
    </row>
    <row r="66" spans="42:43" s="4" customFormat="1">
      <c r="AP66" s="42"/>
      <c r="AQ66" s="42"/>
    </row>
    <row r="67" spans="42:43" s="4" customFormat="1">
      <c r="AP67" s="42"/>
      <c r="AQ67" s="42"/>
    </row>
    <row r="68" spans="42:43" s="4" customFormat="1">
      <c r="AP68" s="42"/>
      <c r="AQ68" s="42"/>
    </row>
    <row r="69" spans="42:43" s="4" customFormat="1">
      <c r="AP69" s="42"/>
      <c r="AQ69" s="42"/>
    </row>
    <row r="70" spans="42:43" s="4" customFormat="1">
      <c r="AP70" s="42"/>
      <c r="AQ70" s="42"/>
    </row>
    <row r="71" spans="42:43" s="4" customFormat="1">
      <c r="AP71" s="42"/>
      <c r="AQ71" s="42"/>
    </row>
    <row r="72" spans="42:43" s="4" customFormat="1">
      <c r="AP72" s="42"/>
      <c r="AQ72" s="42"/>
    </row>
    <row r="73" spans="42:43" s="4" customFormat="1">
      <c r="AP73" s="42"/>
      <c r="AQ73" s="42"/>
    </row>
    <row r="74" spans="42:43" s="4" customFormat="1">
      <c r="AP74" s="42"/>
      <c r="AQ74" s="42"/>
    </row>
    <row r="75" spans="42:43" s="4" customFormat="1">
      <c r="AP75" s="42"/>
      <c r="AQ75" s="42"/>
    </row>
    <row r="76" spans="42:43" s="4" customFormat="1">
      <c r="AP76" s="42"/>
      <c r="AQ76" s="42"/>
    </row>
    <row r="77" spans="42:43" s="4" customFormat="1">
      <c r="AP77" s="42"/>
      <c r="AQ77" s="42"/>
    </row>
    <row r="78" spans="42:43" s="4" customFormat="1">
      <c r="AP78" s="42"/>
      <c r="AQ78" s="42"/>
    </row>
    <row r="79" spans="42:43" s="4" customFormat="1">
      <c r="AP79" s="42"/>
      <c r="AQ79" s="42"/>
    </row>
    <row r="80" spans="42:43" s="4" customFormat="1">
      <c r="AP80" s="42"/>
      <c r="AQ80" s="42"/>
    </row>
    <row r="81" spans="42:43" s="4" customFormat="1">
      <c r="AP81" s="42"/>
      <c r="AQ81" s="42"/>
    </row>
    <row r="82" spans="42:43" s="4" customFormat="1">
      <c r="AP82" s="42"/>
      <c r="AQ82" s="42"/>
    </row>
    <row r="83" spans="42:43" s="4" customFormat="1">
      <c r="AP83" s="42"/>
      <c r="AQ83" s="42"/>
    </row>
    <row r="84" spans="42:43" s="4" customFormat="1">
      <c r="AP84" s="42"/>
      <c r="AQ84" s="42"/>
    </row>
    <row r="85" spans="42:43" s="4" customFormat="1">
      <c r="AP85" s="42"/>
      <c r="AQ85" s="42"/>
    </row>
    <row r="86" spans="42:43" s="4" customFormat="1">
      <c r="AP86" s="42"/>
      <c r="AQ86" s="42"/>
    </row>
    <row r="87" spans="42:43" s="4" customFormat="1">
      <c r="AP87" s="42"/>
      <c r="AQ87" s="42"/>
    </row>
    <row r="88" spans="42:43" s="4" customFormat="1">
      <c r="AP88" s="42"/>
      <c r="AQ88" s="42"/>
    </row>
    <row r="89" spans="42:43" s="4" customFormat="1">
      <c r="AP89" s="42"/>
      <c r="AQ89" s="42"/>
    </row>
    <row r="90" spans="42:43" s="4" customFormat="1">
      <c r="AP90" s="42"/>
      <c r="AQ90" s="42"/>
    </row>
    <row r="91" spans="42:43" s="4" customFormat="1">
      <c r="AP91" s="42"/>
      <c r="AQ91" s="42"/>
    </row>
    <row r="92" spans="42:43" s="4" customFormat="1">
      <c r="AP92" s="42"/>
      <c r="AQ92" s="42"/>
    </row>
  </sheetData>
  <pageMargins left="0.7" right="0.7" top="0.75" bottom="0.75" header="0.3" footer="0.3"/>
  <pageSetup scale="56" orientation="landscape" horizontalDpi="4294967293" verticalDpi="4294967293" r:id="rId1"/>
  <headerFooter>
    <oddFooter>&amp;C_x000D_&amp;1#&amp;"Calibri"&amp;10&amp;K000000 DSV internal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E9454-B56A-4A55-9985-DDA118470DFD}">
  <sheetPr>
    <pageSetUpPr fitToPage="1"/>
  </sheetPr>
  <dimension ref="A1:L71"/>
  <sheetViews>
    <sheetView zoomScale="80" zoomScaleNormal="80" workbookViewId="0">
      <selection activeCell="J25" sqref="J25:L25"/>
    </sheetView>
  </sheetViews>
  <sheetFormatPr defaultColWidth="9.140625" defaultRowHeight="15"/>
  <cols>
    <col min="1" max="1" width="18.7109375" style="134" customWidth="1"/>
    <col min="2" max="2" width="5.5703125" style="135" customWidth="1"/>
    <col min="3" max="3" width="18.7109375" style="136" customWidth="1"/>
    <col min="4" max="4" width="18.7109375" style="134" customWidth="1"/>
    <col min="5" max="5" width="5.5703125" style="135" customWidth="1"/>
    <col min="6" max="6" width="18.7109375" style="136" customWidth="1"/>
    <col min="7" max="7" width="18.7109375" style="134" customWidth="1"/>
    <col min="8" max="8" width="5.5703125" style="135" customWidth="1"/>
    <col min="9" max="9" width="18.7109375" style="136" customWidth="1"/>
    <col min="10" max="10" width="18.7109375" style="134" customWidth="1"/>
    <col min="11" max="11" width="5.5703125" style="135" customWidth="1"/>
    <col min="12" max="12" width="18.7109375" style="136" customWidth="1"/>
    <col min="13" max="16384" width="9.140625" style="130"/>
  </cols>
  <sheetData>
    <row r="1" spans="1:12" ht="15.75">
      <c r="A1" s="406">
        <v>45541</v>
      </c>
      <c r="B1" s="407"/>
      <c r="C1" s="408"/>
      <c r="D1" s="406">
        <v>45548</v>
      </c>
      <c r="E1" s="407"/>
      <c r="F1" s="408"/>
      <c r="G1" s="406">
        <v>45555</v>
      </c>
      <c r="H1" s="407"/>
      <c r="I1" s="408"/>
      <c r="J1" s="406">
        <v>45562</v>
      </c>
      <c r="K1" s="407"/>
      <c r="L1" s="408"/>
    </row>
    <row r="2" spans="1:12">
      <c r="A2" s="137" t="s">
        <v>169</v>
      </c>
      <c r="B2" s="138" t="s">
        <v>0</v>
      </c>
      <c r="C2" s="331" t="s">
        <v>96</v>
      </c>
      <c r="D2" s="137" t="s">
        <v>155</v>
      </c>
      <c r="E2" s="138" t="s">
        <v>0</v>
      </c>
      <c r="F2" s="331" t="s">
        <v>169</v>
      </c>
      <c r="G2" s="137" t="s">
        <v>97</v>
      </c>
      <c r="H2" s="138" t="s">
        <v>0</v>
      </c>
      <c r="I2" s="331" t="s">
        <v>169</v>
      </c>
      <c r="J2" s="137" t="s">
        <v>169</v>
      </c>
      <c r="K2" s="138" t="s">
        <v>0</v>
      </c>
      <c r="L2" s="331" t="s">
        <v>1</v>
      </c>
    </row>
    <row r="3" spans="1:12">
      <c r="A3" s="137" t="s">
        <v>175</v>
      </c>
      <c r="B3" s="138" t="s">
        <v>0</v>
      </c>
      <c r="C3" s="331" t="s">
        <v>95</v>
      </c>
      <c r="D3" s="137" t="s">
        <v>163</v>
      </c>
      <c r="E3" s="138" t="s">
        <v>0</v>
      </c>
      <c r="F3" s="331" t="s">
        <v>142</v>
      </c>
      <c r="G3" s="137" t="s">
        <v>2</v>
      </c>
      <c r="H3" s="138" t="s">
        <v>0</v>
      </c>
      <c r="I3" s="331" t="s">
        <v>175</v>
      </c>
      <c r="J3" s="137" t="s">
        <v>228</v>
      </c>
      <c r="K3" s="138" t="s">
        <v>0</v>
      </c>
      <c r="L3" s="331" t="s">
        <v>2</v>
      </c>
    </row>
    <row r="4" spans="1:12">
      <c r="A4" s="137" t="s">
        <v>97</v>
      </c>
      <c r="B4" s="138" t="s">
        <v>0</v>
      </c>
      <c r="C4" s="331" t="s">
        <v>176</v>
      </c>
      <c r="D4" s="137" t="s">
        <v>176</v>
      </c>
      <c r="E4" s="138" t="s">
        <v>0</v>
      </c>
      <c r="F4" s="331" t="s">
        <v>228</v>
      </c>
      <c r="G4" s="137" t="s">
        <v>1</v>
      </c>
      <c r="H4" s="138" t="s">
        <v>0</v>
      </c>
      <c r="I4" s="331" t="s">
        <v>96</v>
      </c>
      <c r="J4" s="137" t="s">
        <v>142</v>
      </c>
      <c r="K4" s="138" t="s">
        <v>0</v>
      </c>
      <c r="L4" s="331" t="s">
        <v>97</v>
      </c>
    </row>
    <row r="5" spans="1:12">
      <c r="A5" s="137" t="s">
        <v>2</v>
      </c>
      <c r="B5" s="138" t="s">
        <v>0</v>
      </c>
      <c r="C5" s="331" t="s">
        <v>163</v>
      </c>
      <c r="D5" s="137" t="s">
        <v>95</v>
      </c>
      <c r="E5" s="138" t="s">
        <v>0</v>
      </c>
      <c r="F5" s="331" t="s">
        <v>1</v>
      </c>
      <c r="G5" s="137" t="s">
        <v>95</v>
      </c>
      <c r="H5" s="138" t="s">
        <v>0</v>
      </c>
      <c r="I5" s="331" t="s">
        <v>228</v>
      </c>
      <c r="J5" s="137" t="s">
        <v>175</v>
      </c>
      <c r="K5" s="138" t="s">
        <v>0</v>
      </c>
      <c r="L5" s="331" t="s">
        <v>155</v>
      </c>
    </row>
    <row r="6" spans="1:12">
      <c r="A6" s="137" t="s">
        <v>1</v>
      </c>
      <c r="B6" s="138" t="s">
        <v>0</v>
      </c>
      <c r="C6" s="331" t="s">
        <v>155</v>
      </c>
      <c r="D6" s="137" t="s">
        <v>96</v>
      </c>
      <c r="E6" s="138" t="s">
        <v>0</v>
      </c>
      <c r="F6" s="331" t="s">
        <v>2</v>
      </c>
      <c r="G6" s="137" t="s">
        <v>176</v>
      </c>
      <c r="H6" s="138" t="s">
        <v>0</v>
      </c>
      <c r="I6" s="331" t="s">
        <v>142</v>
      </c>
      <c r="J6" s="137" t="s">
        <v>96</v>
      </c>
      <c r="K6" s="138" t="s">
        <v>0</v>
      </c>
      <c r="L6" s="331" t="s">
        <v>163</v>
      </c>
    </row>
    <row r="7" spans="1:12">
      <c r="A7" s="137" t="s">
        <v>228</v>
      </c>
      <c r="B7" s="138" t="s">
        <v>0</v>
      </c>
      <c r="C7" s="331" t="s">
        <v>142</v>
      </c>
      <c r="D7" s="137" t="s">
        <v>175</v>
      </c>
      <c r="E7" s="138" t="s">
        <v>0</v>
      </c>
      <c r="F7" s="331" t="s">
        <v>97</v>
      </c>
      <c r="G7" s="137" t="s">
        <v>163</v>
      </c>
      <c r="H7" s="138" t="s">
        <v>0</v>
      </c>
      <c r="I7" s="331" t="s">
        <v>155</v>
      </c>
      <c r="J7" s="137" t="s">
        <v>176</v>
      </c>
      <c r="K7" s="138" t="s">
        <v>0</v>
      </c>
      <c r="L7" s="331" t="s">
        <v>95</v>
      </c>
    </row>
    <row r="9" spans="1:12" ht="15.75">
      <c r="A9" s="409">
        <v>45569</v>
      </c>
      <c r="B9" s="410"/>
      <c r="C9" s="411"/>
      <c r="D9" s="409">
        <v>45576</v>
      </c>
      <c r="E9" s="410"/>
      <c r="F9" s="411"/>
      <c r="G9" s="409">
        <v>45583</v>
      </c>
      <c r="H9" s="410"/>
      <c r="I9" s="411"/>
      <c r="J9" s="409">
        <v>45590</v>
      </c>
      <c r="K9" s="410"/>
      <c r="L9" s="411"/>
    </row>
    <row r="10" spans="1:12">
      <c r="A10" s="137" t="s">
        <v>95</v>
      </c>
      <c r="B10" s="138" t="s">
        <v>0</v>
      </c>
      <c r="C10" s="331" t="s">
        <v>169</v>
      </c>
      <c r="D10" s="137" t="s">
        <v>169</v>
      </c>
      <c r="E10" s="138" t="s">
        <v>0</v>
      </c>
      <c r="F10" s="331" t="s">
        <v>175</v>
      </c>
      <c r="G10" s="137" t="s">
        <v>169</v>
      </c>
      <c r="H10" s="138" t="s">
        <v>0</v>
      </c>
      <c r="I10" s="331" t="s">
        <v>163</v>
      </c>
      <c r="J10" s="137" t="s">
        <v>169</v>
      </c>
      <c r="K10" s="138" t="s">
        <v>0</v>
      </c>
      <c r="L10" s="331" t="s">
        <v>176</v>
      </c>
    </row>
    <row r="11" spans="1:12">
      <c r="A11" s="137" t="s">
        <v>96</v>
      </c>
      <c r="B11" s="138" t="s">
        <v>0</v>
      </c>
      <c r="C11" s="331" t="s">
        <v>176</v>
      </c>
      <c r="D11" s="137" t="s">
        <v>97</v>
      </c>
      <c r="E11" s="138" t="s">
        <v>0</v>
      </c>
      <c r="F11" s="331" t="s">
        <v>96</v>
      </c>
      <c r="G11" s="137" t="s">
        <v>176</v>
      </c>
      <c r="H11" s="138" t="s">
        <v>0</v>
      </c>
      <c r="I11" s="331" t="s">
        <v>155</v>
      </c>
      <c r="J11" s="137" t="s">
        <v>163</v>
      </c>
      <c r="K11" s="138" t="s">
        <v>0</v>
      </c>
      <c r="L11" s="331" t="s">
        <v>95</v>
      </c>
    </row>
    <row r="12" spans="1:12">
      <c r="A12" s="137" t="s">
        <v>163</v>
      </c>
      <c r="B12" s="138" t="s">
        <v>0</v>
      </c>
      <c r="C12" s="331" t="s">
        <v>175</v>
      </c>
      <c r="D12" s="137" t="s">
        <v>2</v>
      </c>
      <c r="E12" s="138" t="s">
        <v>0</v>
      </c>
      <c r="F12" s="331" t="s">
        <v>95</v>
      </c>
      <c r="G12" s="137" t="s">
        <v>95</v>
      </c>
      <c r="H12" s="138" t="s">
        <v>0</v>
      </c>
      <c r="I12" s="331" t="s">
        <v>142</v>
      </c>
      <c r="J12" s="137" t="s">
        <v>155</v>
      </c>
      <c r="K12" s="138" t="s">
        <v>0</v>
      </c>
      <c r="L12" s="331" t="s">
        <v>96</v>
      </c>
    </row>
    <row r="13" spans="1:12">
      <c r="A13" s="137" t="s">
        <v>155</v>
      </c>
      <c r="B13" s="138" t="s">
        <v>0</v>
      </c>
      <c r="C13" s="331" t="s">
        <v>97</v>
      </c>
      <c r="D13" s="137" t="s">
        <v>1</v>
      </c>
      <c r="E13" s="138" t="s">
        <v>0</v>
      </c>
      <c r="F13" s="331" t="s">
        <v>176</v>
      </c>
      <c r="G13" s="137" t="s">
        <v>96</v>
      </c>
      <c r="H13" s="138" t="s">
        <v>0</v>
      </c>
      <c r="I13" s="331" t="s">
        <v>228</v>
      </c>
      <c r="J13" s="137" t="s">
        <v>142</v>
      </c>
      <c r="K13" s="138" t="s">
        <v>0</v>
      </c>
      <c r="L13" s="331" t="s">
        <v>175</v>
      </c>
    </row>
    <row r="14" spans="1:12">
      <c r="A14" s="137" t="s">
        <v>142</v>
      </c>
      <c r="B14" s="138" t="s">
        <v>0</v>
      </c>
      <c r="C14" s="331" t="s">
        <v>2</v>
      </c>
      <c r="D14" s="137" t="s">
        <v>228</v>
      </c>
      <c r="E14" s="138" t="s">
        <v>0</v>
      </c>
      <c r="F14" s="331" t="s">
        <v>163</v>
      </c>
      <c r="G14" s="137" t="s">
        <v>175</v>
      </c>
      <c r="H14" s="138" t="s">
        <v>0</v>
      </c>
      <c r="I14" s="331" t="s">
        <v>1</v>
      </c>
      <c r="J14" s="137" t="s">
        <v>228</v>
      </c>
      <c r="K14" s="138" t="s">
        <v>0</v>
      </c>
      <c r="L14" s="331" t="s">
        <v>97</v>
      </c>
    </row>
    <row r="15" spans="1:12">
      <c r="A15" s="137" t="s">
        <v>1</v>
      </c>
      <c r="B15" s="138" t="s">
        <v>0</v>
      </c>
      <c r="C15" s="331" t="s">
        <v>228</v>
      </c>
      <c r="D15" s="137" t="s">
        <v>142</v>
      </c>
      <c r="E15" s="138" t="s">
        <v>0</v>
      </c>
      <c r="F15" s="331" t="s">
        <v>155</v>
      </c>
      <c r="G15" s="137" t="s">
        <v>97</v>
      </c>
      <c r="H15" s="138" t="s">
        <v>0</v>
      </c>
      <c r="I15" s="331" t="s">
        <v>2</v>
      </c>
      <c r="J15" s="137" t="s">
        <v>2</v>
      </c>
      <c r="K15" s="138" t="s">
        <v>0</v>
      </c>
      <c r="L15" s="331" t="s">
        <v>1</v>
      </c>
    </row>
    <row r="17" spans="1:12" ht="15.75">
      <c r="A17" s="409">
        <v>45597</v>
      </c>
      <c r="B17" s="412"/>
      <c r="C17" s="413"/>
      <c r="D17" s="409">
        <v>45611</v>
      </c>
      <c r="E17" s="412"/>
      <c r="F17" s="413"/>
      <c r="G17" s="409">
        <v>45618</v>
      </c>
      <c r="H17" s="412"/>
      <c r="I17" s="413"/>
      <c r="J17" s="409">
        <v>45625</v>
      </c>
      <c r="K17" s="412"/>
      <c r="L17" s="413"/>
    </row>
    <row r="18" spans="1:12">
      <c r="A18" s="137" t="s">
        <v>2</v>
      </c>
      <c r="B18" s="138" t="s">
        <v>0</v>
      </c>
      <c r="C18" s="331" t="s">
        <v>169</v>
      </c>
      <c r="D18" s="137" t="s">
        <v>142</v>
      </c>
      <c r="E18" s="138" t="s">
        <v>0</v>
      </c>
      <c r="F18" s="331" t="s">
        <v>169</v>
      </c>
      <c r="G18" s="137" t="s">
        <v>169</v>
      </c>
      <c r="H18" s="138" t="s">
        <v>0</v>
      </c>
      <c r="I18" s="331" t="s">
        <v>228</v>
      </c>
      <c r="J18" s="137" t="s">
        <v>96</v>
      </c>
      <c r="K18" s="138" t="s">
        <v>0</v>
      </c>
      <c r="L18" s="331" t="s">
        <v>169</v>
      </c>
    </row>
    <row r="19" spans="1:12">
      <c r="A19" s="137" t="s">
        <v>97</v>
      </c>
      <c r="B19" s="138" t="s">
        <v>0</v>
      </c>
      <c r="C19" s="331" t="s">
        <v>1</v>
      </c>
      <c r="D19" s="137" t="s">
        <v>228</v>
      </c>
      <c r="E19" s="138" t="s">
        <v>0</v>
      </c>
      <c r="F19" s="331" t="s">
        <v>155</v>
      </c>
      <c r="G19" s="137" t="s">
        <v>1</v>
      </c>
      <c r="H19" s="138" t="s">
        <v>0</v>
      </c>
      <c r="I19" s="331" t="s">
        <v>142</v>
      </c>
      <c r="J19" s="137" t="s">
        <v>95</v>
      </c>
      <c r="K19" s="138" t="s">
        <v>0</v>
      </c>
      <c r="L19" s="331" t="s">
        <v>175</v>
      </c>
    </row>
    <row r="20" spans="1:12">
      <c r="A20" s="137" t="s">
        <v>228</v>
      </c>
      <c r="B20" s="138" t="s">
        <v>0</v>
      </c>
      <c r="C20" s="331" t="s">
        <v>175</v>
      </c>
      <c r="D20" s="137" t="s">
        <v>1</v>
      </c>
      <c r="E20" s="138" t="s">
        <v>0</v>
      </c>
      <c r="F20" s="331" t="s">
        <v>163</v>
      </c>
      <c r="G20" s="137" t="s">
        <v>155</v>
      </c>
      <c r="H20" s="138" t="s">
        <v>0</v>
      </c>
      <c r="I20" s="331" t="s">
        <v>2</v>
      </c>
      <c r="J20" s="137" t="s">
        <v>176</v>
      </c>
      <c r="K20" s="138" t="s">
        <v>0</v>
      </c>
      <c r="L20" s="331" t="s">
        <v>97</v>
      </c>
    </row>
    <row r="21" spans="1:12">
      <c r="A21" s="137" t="s">
        <v>142</v>
      </c>
      <c r="B21" s="138" t="s">
        <v>0</v>
      </c>
      <c r="C21" s="331" t="s">
        <v>96</v>
      </c>
      <c r="D21" s="137" t="s">
        <v>176</v>
      </c>
      <c r="E21" s="138" t="s">
        <v>0</v>
      </c>
      <c r="F21" s="331" t="s">
        <v>2</v>
      </c>
      <c r="G21" s="137" t="s">
        <v>97</v>
      </c>
      <c r="H21" s="138" t="s">
        <v>0</v>
      </c>
      <c r="I21" s="331" t="s">
        <v>163</v>
      </c>
      <c r="J21" s="137" t="s">
        <v>163</v>
      </c>
      <c r="K21" s="138" t="s">
        <v>0</v>
      </c>
      <c r="L21" s="331" t="s">
        <v>2</v>
      </c>
    </row>
    <row r="22" spans="1:12">
      <c r="A22" s="137" t="s">
        <v>155</v>
      </c>
      <c r="B22" s="138" t="s">
        <v>0</v>
      </c>
      <c r="C22" s="331" t="s">
        <v>95</v>
      </c>
      <c r="D22" s="137" t="s">
        <v>95</v>
      </c>
      <c r="E22" s="138" t="s">
        <v>0</v>
      </c>
      <c r="F22" s="331" t="s">
        <v>97</v>
      </c>
      <c r="G22" s="137" t="s">
        <v>175</v>
      </c>
      <c r="H22" s="138" t="s">
        <v>0</v>
      </c>
      <c r="I22" s="331" t="s">
        <v>176</v>
      </c>
      <c r="J22" s="137" t="s">
        <v>155</v>
      </c>
      <c r="K22" s="138" t="s">
        <v>0</v>
      </c>
      <c r="L22" s="331" t="s">
        <v>1</v>
      </c>
    </row>
    <row r="23" spans="1:12">
      <c r="A23" s="137" t="s">
        <v>163</v>
      </c>
      <c r="B23" s="138" t="s">
        <v>0</v>
      </c>
      <c r="C23" s="331" t="s">
        <v>176</v>
      </c>
      <c r="D23" s="137" t="s">
        <v>175</v>
      </c>
      <c r="E23" s="138" t="s">
        <v>0</v>
      </c>
      <c r="F23" s="331" t="s">
        <v>96</v>
      </c>
      <c r="G23" s="137" t="s">
        <v>96</v>
      </c>
      <c r="H23" s="138" t="s">
        <v>0</v>
      </c>
      <c r="I23" s="331" t="s">
        <v>95</v>
      </c>
      <c r="J23" s="137" t="s">
        <v>142</v>
      </c>
      <c r="K23" s="138" t="s">
        <v>0</v>
      </c>
      <c r="L23" s="331" t="s">
        <v>228</v>
      </c>
    </row>
    <row r="24" spans="1:12">
      <c r="D24" s="351"/>
      <c r="E24" s="352"/>
      <c r="F24" s="353"/>
    </row>
    <row r="25" spans="1:12" ht="15.75">
      <c r="A25" s="409">
        <v>45632</v>
      </c>
      <c r="B25" s="412"/>
      <c r="C25" s="413"/>
      <c r="D25" s="409">
        <v>45639</v>
      </c>
      <c r="E25" s="412"/>
      <c r="F25" s="413"/>
      <c r="G25" s="409">
        <v>45646</v>
      </c>
      <c r="H25" s="412"/>
      <c r="I25" s="413"/>
      <c r="J25" s="414">
        <v>45653</v>
      </c>
      <c r="K25" s="415"/>
      <c r="L25" s="416"/>
    </row>
    <row r="26" spans="1:12">
      <c r="A26" s="137" t="s">
        <v>169</v>
      </c>
      <c r="B26" s="138" t="s">
        <v>0</v>
      </c>
      <c r="C26" s="331" t="s">
        <v>155</v>
      </c>
      <c r="D26" s="137" t="s">
        <v>169</v>
      </c>
      <c r="E26" s="138" t="s">
        <v>0</v>
      </c>
      <c r="F26" s="331" t="s">
        <v>97</v>
      </c>
      <c r="G26" s="137" t="s">
        <v>1</v>
      </c>
      <c r="H26" s="138" t="s">
        <v>0</v>
      </c>
      <c r="I26" s="331" t="s">
        <v>169</v>
      </c>
      <c r="J26" s="131" t="s">
        <v>169</v>
      </c>
      <c r="K26" s="132" t="s">
        <v>0</v>
      </c>
      <c r="L26" s="133" t="s">
        <v>95</v>
      </c>
    </row>
    <row r="27" spans="1:12">
      <c r="A27" s="137" t="s">
        <v>142</v>
      </c>
      <c r="B27" s="138" t="s">
        <v>0</v>
      </c>
      <c r="C27" s="331" t="s">
        <v>163</v>
      </c>
      <c r="D27" s="137" t="s">
        <v>175</v>
      </c>
      <c r="E27" s="138" t="s">
        <v>0</v>
      </c>
      <c r="F27" s="331" t="s">
        <v>2</v>
      </c>
      <c r="G27" s="137" t="s">
        <v>2</v>
      </c>
      <c r="H27" s="138" t="s">
        <v>0</v>
      </c>
      <c r="I27" s="331" t="s">
        <v>228</v>
      </c>
      <c r="J27" s="131" t="s">
        <v>176</v>
      </c>
      <c r="K27" s="132" t="s">
        <v>0</v>
      </c>
      <c r="L27" s="133" t="s">
        <v>96</v>
      </c>
    </row>
    <row r="28" spans="1:12">
      <c r="A28" s="137" t="s">
        <v>228</v>
      </c>
      <c r="B28" s="138" t="s">
        <v>0</v>
      </c>
      <c r="C28" s="331" t="s">
        <v>176</v>
      </c>
      <c r="D28" s="137" t="s">
        <v>96</v>
      </c>
      <c r="E28" s="138" t="s">
        <v>0</v>
      </c>
      <c r="F28" s="331" t="s">
        <v>1</v>
      </c>
      <c r="G28" s="137" t="s">
        <v>97</v>
      </c>
      <c r="H28" s="138" t="s">
        <v>0</v>
      </c>
      <c r="I28" s="331" t="s">
        <v>142</v>
      </c>
      <c r="J28" s="131" t="s">
        <v>175</v>
      </c>
      <c r="K28" s="132" t="s">
        <v>0</v>
      </c>
      <c r="L28" s="133" t="s">
        <v>163</v>
      </c>
    </row>
    <row r="29" spans="1:12">
      <c r="A29" s="137" t="s">
        <v>1</v>
      </c>
      <c r="B29" s="138" t="s">
        <v>0</v>
      </c>
      <c r="C29" s="331" t="s">
        <v>95</v>
      </c>
      <c r="D29" s="137" t="s">
        <v>228</v>
      </c>
      <c r="E29" s="138" t="s">
        <v>0</v>
      </c>
      <c r="F29" s="331" t="s">
        <v>95</v>
      </c>
      <c r="G29" s="137" t="s">
        <v>155</v>
      </c>
      <c r="H29" s="138" t="s">
        <v>0</v>
      </c>
      <c r="I29" s="331" t="s">
        <v>175</v>
      </c>
      <c r="J29" s="131" t="s">
        <v>97</v>
      </c>
      <c r="K29" s="132" t="s">
        <v>0</v>
      </c>
      <c r="L29" s="133" t="s">
        <v>155</v>
      </c>
    </row>
    <row r="30" spans="1:12">
      <c r="A30" s="137" t="s">
        <v>2</v>
      </c>
      <c r="B30" s="138" t="s">
        <v>0</v>
      </c>
      <c r="C30" s="331" t="s">
        <v>96</v>
      </c>
      <c r="D30" s="137" t="s">
        <v>142</v>
      </c>
      <c r="E30" s="138" t="s">
        <v>0</v>
      </c>
      <c r="F30" s="331" t="s">
        <v>176</v>
      </c>
      <c r="G30" s="137" t="s">
        <v>163</v>
      </c>
      <c r="H30" s="138" t="s">
        <v>0</v>
      </c>
      <c r="I30" s="331" t="s">
        <v>96</v>
      </c>
      <c r="J30" s="131" t="s">
        <v>2</v>
      </c>
      <c r="K30" s="132" t="s">
        <v>0</v>
      </c>
      <c r="L30" s="133" t="s">
        <v>142</v>
      </c>
    </row>
    <row r="31" spans="1:12">
      <c r="A31" s="137" t="s">
        <v>97</v>
      </c>
      <c r="B31" s="138" t="s">
        <v>0</v>
      </c>
      <c r="C31" s="331" t="s">
        <v>175</v>
      </c>
      <c r="D31" s="137" t="s">
        <v>155</v>
      </c>
      <c r="E31" s="138" t="s">
        <v>0</v>
      </c>
      <c r="F31" s="331" t="s">
        <v>163</v>
      </c>
      <c r="G31" s="137" t="s">
        <v>95</v>
      </c>
      <c r="H31" s="138" t="s">
        <v>0</v>
      </c>
      <c r="I31" s="331" t="s">
        <v>176</v>
      </c>
      <c r="J31" s="131" t="s">
        <v>228</v>
      </c>
      <c r="K31" s="132" t="s">
        <v>0</v>
      </c>
      <c r="L31" s="133" t="s">
        <v>1</v>
      </c>
    </row>
    <row r="33" spans="1:12" ht="15.75">
      <c r="A33" s="414">
        <v>45660</v>
      </c>
      <c r="B33" s="415"/>
      <c r="C33" s="416"/>
      <c r="D33" s="414">
        <v>45667</v>
      </c>
      <c r="E33" s="415"/>
      <c r="F33" s="416"/>
      <c r="G33" s="414">
        <v>45674</v>
      </c>
      <c r="H33" s="415"/>
      <c r="I33" s="416"/>
      <c r="J33" s="414">
        <v>45681</v>
      </c>
      <c r="K33" s="415"/>
      <c r="L33" s="416"/>
    </row>
    <row r="34" spans="1:12">
      <c r="A34" s="131" t="s">
        <v>175</v>
      </c>
      <c r="B34" s="132" t="s">
        <v>0</v>
      </c>
      <c r="C34" s="133" t="s">
        <v>169</v>
      </c>
      <c r="D34" s="131" t="s">
        <v>163</v>
      </c>
      <c r="E34" s="132" t="s">
        <v>0</v>
      </c>
      <c r="F34" s="133" t="s">
        <v>169</v>
      </c>
      <c r="G34" s="131" t="s">
        <v>176</v>
      </c>
      <c r="H34" s="132" t="s">
        <v>0</v>
      </c>
      <c r="I34" s="133" t="s">
        <v>169</v>
      </c>
      <c r="J34" s="131" t="s">
        <v>169</v>
      </c>
      <c r="K34" s="132" t="s">
        <v>0</v>
      </c>
      <c r="L34" s="133" t="s">
        <v>2</v>
      </c>
    </row>
    <row r="35" spans="1:12">
      <c r="A35" s="131" t="s">
        <v>96</v>
      </c>
      <c r="B35" s="132" t="s">
        <v>0</v>
      </c>
      <c r="C35" s="133" t="s">
        <v>97</v>
      </c>
      <c r="D35" s="131" t="s">
        <v>155</v>
      </c>
      <c r="E35" s="132" t="s">
        <v>0</v>
      </c>
      <c r="F35" s="133" t="s">
        <v>176</v>
      </c>
      <c r="G35" s="131" t="s">
        <v>95</v>
      </c>
      <c r="H35" s="132" t="s">
        <v>0</v>
      </c>
      <c r="I35" s="133" t="s">
        <v>163</v>
      </c>
      <c r="J35" s="131" t="s">
        <v>1</v>
      </c>
      <c r="K35" s="132" t="s">
        <v>0</v>
      </c>
      <c r="L35" s="133" t="s">
        <v>97</v>
      </c>
    </row>
    <row r="36" spans="1:12">
      <c r="A36" s="131" t="s">
        <v>95</v>
      </c>
      <c r="B36" s="132" t="s">
        <v>0</v>
      </c>
      <c r="C36" s="133" t="s">
        <v>2</v>
      </c>
      <c r="D36" s="131" t="s">
        <v>142</v>
      </c>
      <c r="E36" s="132" t="s">
        <v>0</v>
      </c>
      <c r="F36" s="133" t="s">
        <v>95</v>
      </c>
      <c r="G36" s="131" t="s">
        <v>96</v>
      </c>
      <c r="H36" s="132" t="s">
        <v>0</v>
      </c>
      <c r="I36" s="133" t="s">
        <v>155</v>
      </c>
      <c r="J36" s="131" t="s">
        <v>175</v>
      </c>
      <c r="K36" s="132" t="s">
        <v>0</v>
      </c>
      <c r="L36" s="133" t="s">
        <v>228</v>
      </c>
    </row>
    <row r="37" spans="1:12">
      <c r="A37" s="131" t="s">
        <v>176</v>
      </c>
      <c r="B37" s="132" t="s">
        <v>0</v>
      </c>
      <c r="C37" s="133" t="s">
        <v>1</v>
      </c>
      <c r="D37" s="131" t="s">
        <v>228</v>
      </c>
      <c r="E37" s="132" t="s">
        <v>0</v>
      </c>
      <c r="F37" s="133" t="s">
        <v>96</v>
      </c>
      <c r="G37" s="131" t="s">
        <v>175</v>
      </c>
      <c r="H37" s="132" t="s">
        <v>0</v>
      </c>
      <c r="I37" s="133" t="s">
        <v>142</v>
      </c>
      <c r="J37" s="131" t="s">
        <v>96</v>
      </c>
      <c r="K37" s="132" t="s">
        <v>0</v>
      </c>
      <c r="L37" s="133" t="s">
        <v>142</v>
      </c>
    </row>
    <row r="38" spans="1:12">
      <c r="A38" s="131" t="s">
        <v>163</v>
      </c>
      <c r="B38" s="132" t="s">
        <v>0</v>
      </c>
      <c r="C38" s="133" t="s">
        <v>228</v>
      </c>
      <c r="D38" s="131" t="s">
        <v>1</v>
      </c>
      <c r="E38" s="132" t="s">
        <v>0</v>
      </c>
      <c r="F38" s="133" t="s">
        <v>175</v>
      </c>
      <c r="G38" s="131" t="s">
        <v>97</v>
      </c>
      <c r="H38" s="132" t="s">
        <v>0</v>
      </c>
      <c r="I38" s="133" t="s">
        <v>228</v>
      </c>
      <c r="J38" s="131" t="s">
        <v>95</v>
      </c>
      <c r="K38" s="132" t="s">
        <v>0</v>
      </c>
      <c r="L38" s="133" t="s">
        <v>155</v>
      </c>
    </row>
    <row r="39" spans="1:12">
      <c r="A39" s="131" t="s">
        <v>155</v>
      </c>
      <c r="B39" s="132" t="s">
        <v>0</v>
      </c>
      <c r="C39" s="133" t="s">
        <v>142</v>
      </c>
      <c r="D39" s="131" t="s">
        <v>2</v>
      </c>
      <c r="E39" s="132" t="s">
        <v>0</v>
      </c>
      <c r="F39" s="133" t="s">
        <v>97</v>
      </c>
      <c r="G39" s="131" t="s">
        <v>1</v>
      </c>
      <c r="H39" s="132" t="s">
        <v>0</v>
      </c>
      <c r="I39" s="133" t="s">
        <v>2</v>
      </c>
      <c r="J39" s="131" t="s">
        <v>176</v>
      </c>
      <c r="K39" s="132" t="s">
        <v>0</v>
      </c>
      <c r="L39" s="133" t="s">
        <v>163</v>
      </c>
    </row>
    <row r="41" spans="1:12" ht="15.75">
      <c r="A41" s="414">
        <v>45688</v>
      </c>
      <c r="B41" s="417"/>
      <c r="C41" s="418"/>
      <c r="D41" s="414">
        <v>45695</v>
      </c>
      <c r="E41" s="417"/>
      <c r="F41" s="418"/>
      <c r="G41" s="414">
        <v>45702</v>
      </c>
      <c r="H41" s="417"/>
      <c r="I41" s="418"/>
      <c r="J41" s="414">
        <v>45709</v>
      </c>
      <c r="K41" s="417"/>
      <c r="L41" s="418"/>
    </row>
    <row r="42" spans="1:12">
      <c r="A42" s="131" t="s">
        <v>169</v>
      </c>
      <c r="B42" s="132" t="s">
        <v>0</v>
      </c>
      <c r="C42" s="133" t="s">
        <v>142</v>
      </c>
      <c r="D42" s="131" t="s">
        <v>228</v>
      </c>
      <c r="E42" s="132" t="s">
        <v>0</v>
      </c>
      <c r="F42" s="133" t="s">
        <v>169</v>
      </c>
      <c r="G42" s="131" t="s">
        <v>308</v>
      </c>
      <c r="H42" s="132" t="s">
        <v>0</v>
      </c>
      <c r="I42" s="133" t="s">
        <v>314</v>
      </c>
      <c r="J42" s="131" t="s">
        <v>169</v>
      </c>
      <c r="K42" s="132" t="s">
        <v>0</v>
      </c>
      <c r="L42" s="133" t="s">
        <v>96</v>
      </c>
    </row>
    <row r="43" spans="1:12">
      <c r="A43" s="131" t="s">
        <v>155</v>
      </c>
      <c r="B43" s="132" t="s">
        <v>0</v>
      </c>
      <c r="C43" s="133" t="s">
        <v>228</v>
      </c>
      <c r="D43" s="131" t="s">
        <v>142</v>
      </c>
      <c r="E43" s="132" t="s">
        <v>0</v>
      </c>
      <c r="F43" s="133" t="s">
        <v>1</v>
      </c>
      <c r="G43" s="131" t="s">
        <v>309</v>
      </c>
      <c r="H43" s="132" t="s">
        <v>0</v>
      </c>
      <c r="I43" s="133" t="s">
        <v>315</v>
      </c>
      <c r="J43" s="131" t="s">
        <v>175</v>
      </c>
      <c r="K43" s="132" t="s">
        <v>0</v>
      </c>
      <c r="L43" s="133" t="s">
        <v>95</v>
      </c>
    </row>
    <row r="44" spans="1:12">
      <c r="A44" s="131" t="s">
        <v>163</v>
      </c>
      <c r="B44" s="132" t="s">
        <v>0</v>
      </c>
      <c r="C44" s="133" t="s">
        <v>1</v>
      </c>
      <c r="D44" s="131" t="s">
        <v>2</v>
      </c>
      <c r="E44" s="132" t="s">
        <v>0</v>
      </c>
      <c r="F44" s="133" t="s">
        <v>155</v>
      </c>
      <c r="G44" s="131" t="s">
        <v>310</v>
      </c>
      <c r="H44" s="132" t="s">
        <v>0</v>
      </c>
      <c r="I44" s="133" t="s">
        <v>316</v>
      </c>
      <c r="J44" s="131" t="s">
        <v>97</v>
      </c>
      <c r="K44" s="132" t="s">
        <v>0</v>
      </c>
      <c r="L44" s="133" t="s">
        <v>176</v>
      </c>
    </row>
    <row r="45" spans="1:12">
      <c r="A45" s="131" t="s">
        <v>2</v>
      </c>
      <c r="B45" s="132" t="s">
        <v>0</v>
      </c>
      <c r="C45" s="133" t="s">
        <v>176</v>
      </c>
      <c r="D45" s="131" t="s">
        <v>163</v>
      </c>
      <c r="E45" s="132" t="s">
        <v>0</v>
      </c>
      <c r="F45" s="133" t="s">
        <v>97</v>
      </c>
      <c r="G45" s="131" t="s">
        <v>311</v>
      </c>
      <c r="H45" s="132" t="s">
        <v>0</v>
      </c>
      <c r="I45" s="133" t="s">
        <v>317</v>
      </c>
      <c r="J45" s="131" t="s">
        <v>2</v>
      </c>
      <c r="K45" s="132" t="s">
        <v>0</v>
      </c>
      <c r="L45" s="133" t="s">
        <v>163</v>
      </c>
    </row>
    <row r="46" spans="1:12">
      <c r="A46" s="131" t="s">
        <v>97</v>
      </c>
      <c r="B46" s="132" t="s">
        <v>0</v>
      </c>
      <c r="C46" s="133" t="s">
        <v>95</v>
      </c>
      <c r="D46" s="131" t="s">
        <v>176</v>
      </c>
      <c r="E46" s="132" t="s">
        <v>0</v>
      </c>
      <c r="F46" s="133" t="s">
        <v>175</v>
      </c>
      <c r="G46" s="131" t="s">
        <v>312</v>
      </c>
      <c r="H46" s="132" t="s">
        <v>0</v>
      </c>
      <c r="I46" s="133" t="s">
        <v>318</v>
      </c>
      <c r="J46" s="131" t="s">
        <v>1</v>
      </c>
      <c r="K46" s="132" t="s">
        <v>0</v>
      </c>
      <c r="L46" s="133" t="s">
        <v>155</v>
      </c>
    </row>
    <row r="47" spans="1:12">
      <c r="A47" s="131" t="s">
        <v>96</v>
      </c>
      <c r="B47" s="132" t="s">
        <v>0</v>
      </c>
      <c r="C47" s="133" t="s">
        <v>175</v>
      </c>
      <c r="D47" s="131" t="s">
        <v>95</v>
      </c>
      <c r="E47" s="132" t="s">
        <v>0</v>
      </c>
      <c r="F47" s="133" t="s">
        <v>96</v>
      </c>
      <c r="G47" s="131" t="s">
        <v>313</v>
      </c>
      <c r="H47" s="132" t="s">
        <v>0</v>
      </c>
      <c r="I47" s="133" t="s">
        <v>319</v>
      </c>
      <c r="J47" s="131" t="s">
        <v>228</v>
      </c>
      <c r="K47" s="132" t="s">
        <v>0</v>
      </c>
      <c r="L47" s="133" t="s">
        <v>142</v>
      </c>
    </row>
    <row r="49" spans="1:12" ht="15.75">
      <c r="A49" s="414">
        <v>45716</v>
      </c>
      <c r="B49" s="417"/>
      <c r="C49" s="418"/>
      <c r="D49" s="414">
        <v>45723</v>
      </c>
      <c r="E49" s="417"/>
      <c r="F49" s="418"/>
      <c r="G49" s="414">
        <v>45730</v>
      </c>
      <c r="H49" s="417"/>
      <c r="I49" s="418"/>
      <c r="J49" s="414">
        <v>45737</v>
      </c>
      <c r="K49" s="417"/>
      <c r="L49" s="418"/>
    </row>
    <row r="50" spans="1:12">
      <c r="A50" s="131" t="s">
        <v>155</v>
      </c>
      <c r="B50" s="132" t="s">
        <v>0</v>
      </c>
      <c r="C50" s="133" t="s">
        <v>169</v>
      </c>
      <c r="D50" s="131" t="s">
        <v>97</v>
      </c>
      <c r="E50" s="132" t="s">
        <v>0</v>
      </c>
      <c r="F50" s="133" t="s">
        <v>169</v>
      </c>
      <c r="G50" s="131" t="s">
        <v>169</v>
      </c>
      <c r="H50" s="132" t="s">
        <v>0</v>
      </c>
      <c r="I50" s="133" t="s">
        <v>1</v>
      </c>
      <c r="J50" s="131" t="s">
        <v>95</v>
      </c>
      <c r="K50" s="132" t="s">
        <v>0</v>
      </c>
      <c r="L50" s="133" t="s">
        <v>169</v>
      </c>
    </row>
    <row r="51" spans="1:12">
      <c r="A51" s="131" t="s">
        <v>163</v>
      </c>
      <c r="B51" s="132" t="s">
        <v>0</v>
      </c>
      <c r="C51" s="133" t="s">
        <v>142</v>
      </c>
      <c r="D51" s="131" t="s">
        <v>2</v>
      </c>
      <c r="E51" s="132" t="s">
        <v>0</v>
      </c>
      <c r="F51" s="133" t="s">
        <v>175</v>
      </c>
      <c r="G51" s="131" t="s">
        <v>228</v>
      </c>
      <c r="H51" s="132" t="s">
        <v>0</v>
      </c>
      <c r="I51" s="133" t="s">
        <v>2</v>
      </c>
      <c r="J51" s="131" t="s">
        <v>96</v>
      </c>
      <c r="K51" s="132" t="s">
        <v>0</v>
      </c>
      <c r="L51" s="133" t="s">
        <v>176</v>
      </c>
    </row>
    <row r="52" spans="1:12">
      <c r="A52" s="131" t="s">
        <v>176</v>
      </c>
      <c r="B52" s="132" t="s">
        <v>0</v>
      </c>
      <c r="C52" s="133" t="s">
        <v>228</v>
      </c>
      <c r="D52" s="131" t="s">
        <v>1</v>
      </c>
      <c r="E52" s="132" t="s">
        <v>0</v>
      </c>
      <c r="F52" s="133" t="s">
        <v>96</v>
      </c>
      <c r="G52" s="131" t="s">
        <v>142</v>
      </c>
      <c r="H52" s="132" t="s">
        <v>0</v>
      </c>
      <c r="I52" s="133" t="s">
        <v>97</v>
      </c>
      <c r="J52" s="131" t="s">
        <v>163</v>
      </c>
      <c r="K52" s="132" t="s">
        <v>0</v>
      </c>
      <c r="L52" s="133" t="s">
        <v>175</v>
      </c>
    </row>
    <row r="53" spans="1:12">
      <c r="A53" s="131" t="s">
        <v>95</v>
      </c>
      <c r="B53" s="132" t="s">
        <v>0</v>
      </c>
      <c r="C53" s="133" t="s">
        <v>1</v>
      </c>
      <c r="D53" s="131" t="s">
        <v>95</v>
      </c>
      <c r="E53" s="132" t="s">
        <v>0</v>
      </c>
      <c r="F53" s="133" t="s">
        <v>228</v>
      </c>
      <c r="G53" s="131" t="s">
        <v>175</v>
      </c>
      <c r="H53" s="132" t="s">
        <v>0</v>
      </c>
      <c r="I53" s="133" t="s">
        <v>155</v>
      </c>
      <c r="J53" s="131" t="s">
        <v>155</v>
      </c>
      <c r="K53" s="132" t="s">
        <v>0</v>
      </c>
      <c r="L53" s="133" t="s">
        <v>97</v>
      </c>
    </row>
    <row r="54" spans="1:12">
      <c r="A54" s="131" t="s">
        <v>96</v>
      </c>
      <c r="B54" s="132" t="s">
        <v>0</v>
      </c>
      <c r="C54" s="133" t="s">
        <v>2</v>
      </c>
      <c r="D54" s="131" t="s">
        <v>176</v>
      </c>
      <c r="E54" s="132" t="s">
        <v>0</v>
      </c>
      <c r="F54" s="133" t="s">
        <v>142</v>
      </c>
      <c r="G54" s="131" t="s">
        <v>96</v>
      </c>
      <c r="H54" s="132" t="s">
        <v>0</v>
      </c>
      <c r="I54" s="133" t="s">
        <v>163</v>
      </c>
      <c r="J54" s="131" t="s">
        <v>142</v>
      </c>
      <c r="K54" s="132" t="s">
        <v>0</v>
      </c>
      <c r="L54" s="133" t="s">
        <v>2</v>
      </c>
    </row>
    <row r="55" spans="1:12">
      <c r="A55" s="131" t="s">
        <v>175</v>
      </c>
      <c r="B55" s="132" t="s">
        <v>0</v>
      </c>
      <c r="C55" s="133" t="s">
        <v>97</v>
      </c>
      <c r="D55" s="131" t="s">
        <v>163</v>
      </c>
      <c r="E55" s="132" t="s">
        <v>0</v>
      </c>
      <c r="F55" s="133" t="s">
        <v>155</v>
      </c>
      <c r="G55" s="131" t="s">
        <v>176</v>
      </c>
      <c r="H55" s="132" t="s">
        <v>0</v>
      </c>
      <c r="I55" s="133" t="s">
        <v>95</v>
      </c>
      <c r="J55" s="131" t="s">
        <v>1</v>
      </c>
      <c r="K55" s="132" t="s">
        <v>0</v>
      </c>
      <c r="L55" s="133" t="s">
        <v>228</v>
      </c>
    </row>
    <row r="57" spans="1:12" ht="15.75">
      <c r="A57" s="414">
        <v>45744</v>
      </c>
      <c r="B57" s="417"/>
      <c r="C57" s="418"/>
      <c r="D57" s="414">
        <v>45751</v>
      </c>
      <c r="E57" s="417"/>
      <c r="F57" s="418"/>
      <c r="G57" s="414">
        <v>45758</v>
      </c>
      <c r="H57" s="417"/>
      <c r="I57" s="418"/>
      <c r="J57" s="414">
        <v>45765</v>
      </c>
      <c r="K57" s="417"/>
      <c r="L57" s="418"/>
    </row>
    <row r="58" spans="1:12">
      <c r="A58" s="131" t="s">
        <v>169</v>
      </c>
      <c r="B58" s="132" t="s">
        <v>0</v>
      </c>
      <c r="C58" s="133" t="s">
        <v>175</v>
      </c>
      <c r="D58" s="131" t="s">
        <v>169</v>
      </c>
      <c r="E58" s="132" t="s">
        <v>0</v>
      </c>
      <c r="F58" s="133" t="s">
        <v>163</v>
      </c>
      <c r="G58" s="131" t="s">
        <v>169</v>
      </c>
      <c r="H58" s="132" t="s">
        <v>0</v>
      </c>
      <c r="I58" s="133" t="s">
        <v>176</v>
      </c>
      <c r="J58" s="131" t="s">
        <v>2</v>
      </c>
      <c r="K58" s="132" t="s">
        <v>0</v>
      </c>
      <c r="L58" s="133" t="s">
        <v>169</v>
      </c>
    </row>
    <row r="59" spans="1:12">
      <c r="A59" s="131" t="s">
        <v>97</v>
      </c>
      <c r="B59" s="132" t="s">
        <v>0</v>
      </c>
      <c r="C59" s="133" t="s">
        <v>96</v>
      </c>
      <c r="D59" s="131" t="s">
        <v>176</v>
      </c>
      <c r="E59" s="132" t="s">
        <v>0</v>
      </c>
      <c r="F59" s="133" t="s">
        <v>155</v>
      </c>
      <c r="G59" s="131" t="s">
        <v>163</v>
      </c>
      <c r="H59" s="132" t="s">
        <v>0</v>
      </c>
      <c r="I59" s="133" t="s">
        <v>95</v>
      </c>
      <c r="J59" s="131" t="s">
        <v>97</v>
      </c>
      <c r="K59" s="132" t="s">
        <v>0</v>
      </c>
      <c r="L59" s="133" t="s">
        <v>1</v>
      </c>
    </row>
    <row r="60" spans="1:12">
      <c r="A60" s="131" t="s">
        <v>2</v>
      </c>
      <c r="B60" s="132" t="s">
        <v>0</v>
      </c>
      <c r="C60" s="133" t="s">
        <v>95</v>
      </c>
      <c r="D60" s="131" t="s">
        <v>95</v>
      </c>
      <c r="E60" s="132" t="s">
        <v>0</v>
      </c>
      <c r="F60" s="133" t="s">
        <v>142</v>
      </c>
      <c r="G60" s="131" t="s">
        <v>155</v>
      </c>
      <c r="H60" s="132" t="s">
        <v>0</v>
      </c>
      <c r="I60" s="133" t="s">
        <v>96</v>
      </c>
      <c r="J60" s="131" t="s">
        <v>228</v>
      </c>
      <c r="K60" s="132" t="s">
        <v>0</v>
      </c>
      <c r="L60" s="133" t="s">
        <v>175</v>
      </c>
    </row>
    <row r="61" spans="1:12">
      <c r="A61" s="131" t="s">
        <v>1</v>
      </c>
      <c r="B61" s="132" t="s">
        <v>0</v>
      </c>
      <c r="C61" s="133" t="s">
        <v>176</v>
      </c>
      <c r="D61" s="131" t="s">
        <v>96</v>
      </c>
      <c r="E61" s="132" t="s">
        <v>0</v>
      </c>
      <c r="F61" s="133" t="s">
        <v>228</v>
      </c>
      <c r="G61" s="131" t="s">
        <v>142</v>
      </c>
      <c r="H61" s="132" t="s">
        <v>0</v>
      </c>
      <c r="I61" s="133" t="s">
        <v>175</v>
      </c>
      <c r="J61" s="131" t="s">
        <v>142</v>
      </c>
      <c r="K61" s="132" t="s">
        <v>0</v>
      </c>
      <c r="L61" s="133" t="s">
        <v>96</v>
      </c>
    </row>
    <row r="62" spans="1:12">
      <c r="A62" s="131" t="s">
        <v>228</v>
      </c>
      <c r="B62" s="132" t="s">
        <v>0</v>
      </c>
      <c r="C62" s="133" t="s">
        <v>163</v>
      </c>
      <c r="D62" s="131" t="s">
        <v>175</v>
      </c>
      <c r="E62" s="132" t="s">
        <v>0</v>
      </c>
      <c r="F62" s="133" t="s">
        <v>1</v>
      </c>
      <c r="G62" s="131" t="s">
        <v>228</v>
      </c>
      <c r="H62" s="132" t="s">
        <v>0</v>
      </c>
      <c r="I62" s="133" t="s">
        <v>97</v>
      </c>
      <c r="J62" s="131" t="s">
        <v>155</v>
      </c>
      <c r="K62" s="132" t="s">
        <v>0</v>
      </c>
      <c r="L62" s="133" t="s">
        <v>95</v>
      </c>
    </row>
    <row r="63" spans="1:12">
      <c r="A63" s="131" t="s">
        <v>142</v>
      </c>
      <c r="B63" s="132" t="s">
        <v>0</v>
      </c>
      <c r="C63" s="133" t="s">
        <v>155</v>
      </c>
      <c r="D63" s="131" t="s">
        <v>97</v>
      </c>
      <c r="E63" s="132" t="s">
        <v>0</v>
      </c>
      <c r="F63" s="133" t="s">
        <v>2</v>
      </c>
      <c r="G63" s="131" t="s">
        <v>2</v>
      </c>
      <c r="H63" s="132" t="s">
        <v>0</v>
      </c>
      <c r="I63" s="133" t="s">
        <v>1</v>
      </c>
      <c r="J63" s="131" t="s">
        <v>163</v>
      </c>
      <c r="K63" s="132" t="s">
        <v>0</v>
      </c>
      <c r="L63" s="133" t="s">
        <v>176</v>
      </c>
    </row>
    <row r="65" spans="1:12" ht="15.75">
      <c r="A65" s="414">
        <v>45772</v>
      </c>
      <c r="B65" s="417"/>
      <c r="C65" s="418"/>
      <c r="D65" s="414">
        <v>45779</v>
      </c>
      <c r="E65" s="417"/>
      <c r="F65" s="418"/>
      <c r="G65" s="414">
        <v>45786</v>
      </c>
      <c r="H65" s="417"/>
      <c r="I65" s="418"/>
      <c r="J65" s="414">
        <v>45794</v>
      </c>
      <c r="K65" s="417"/>
      <c r="L65" s="418"/>
    </row>
    <row r="66" spans="1:12">
      <c r="A66" s="131" t="s">
        <v>142</v>
      </c>
      <c r="B66" s="132" t="s">
        <v>0</v>
      </c>
      <c r="C66" s="133" t="s">
        <v>169</v>
      </c>
      <c r="D66" s="131" t="s">
        <v>169</v>
      </c>
      <c r="E66" s="132" t="s">
        <v>0</v>
      </c>
      <c r="F66" s="133" t="s">
        <v>228</v>
      </c>
      <c r="G66" s="131" t="s">
        <v>308</v>
      </c>
      <c r="H66" s="132" t="s">
        <v>0</v>
      </c>
      <c r="I66" s="133" t="s">
        <v>314</v>
      </c>
      <c r="J66" s="419" t="s">
        <v>307</v>
      </c>
      <c r="K66" s="420"/>
      <c r="L66" s="421"/>
    </row>
    <row r="67" spans="1:12">
      <c r="A67" s="131" t="s">
        <v>228</v>
      </c>
      <c r="B67" s="132" t="s">
        <v>0</v>
      </c>
      <c r="C67" s="133" t="s">
        <v>155</v>
      </c>
      <c r="D67" s="131" t="s">
        <v>1</v>
      </c>
      <c r="E67" s="132" t="s">
        <v>0</v>
      </c>
      <c r="F67" s="133" t="s">
        <v>142</v>
      </c>
      <c r="G67" s="131" t="s">
        <v>309</v>
      </c>
      <c r="H67" s="132" t="s">
        <v>0</v>
      </c>
      <c r="I67" s="133" t="s">
        <v>315</v>
      </c>
      <c r="J67" s="422"/>
      <c r="K67" s="420"/>
      <c r="L67" s="421"/>
    </row>
    <row r="68" spans="1:12">
      <c r="A68" s="131" t="s">
        <v>1</v>
      </c>
      <c r="B68" s="132" t="s">
        <v>0</v>
      </c>
      <c r="C68" s="133" t="s">
        <v>163</v>
      </c>
      <c r="D68" s="131" t="s">
        <v>155</v>
      </c>
      <c r="E68" s="132" t="s">
        <v>0</v>
      </c>
      <c r="F68" s="133" t="s">
        <v>2</v>
      </c>
      <c r="G68" s="131" t="s">
        <v>310</v>
      </c>
      <c r="H68" s="132" t="s">
        <v>0</v>
      </c>
      <c r="I68" s="133" t="s">
        <v>316</v>
      </c>
      <c r="J68" s="422"/>
      <c r="K68" s="420"/>
      <c r="L68" s="421"/>
    </row>
    <row r="69" spans="1:12">
      <c r="A69" s="131" t="s">
        <v>176</v>
      </c>
      <c r="B69" s="132" t="s">
        <v>0</v>
      </c>
      <c r="C69" s="133" t="s">
        <v>2</v>
      </c>
      <c r="D69" s="131" t="s">
        <v>97</v>
      </c>
      <c r="E69" s="132" t="s">
        <v>0</v>
      </c>
      <c r="F69" s="133" t="s">
        <v>163</v>
      </c>
      <c r="G69" s="131" t="s">
        <v>311</v>
      </c>
      <c r="H69" s="132" t="s">
        <v>0</v>
      </c>
      <c r="I69" s="133" t="s">
        <v>317</v>
      </c>
      <c r="J69" s="422"/>
      <c r="K69" s="420"/>
      <c r="L69" s="421"/>
    </row>
    <row r="70" spans="1:12">
      <c r="A70" s="131" t="s">
        <v>95</v>
      </c>
      <c r="B70" s="132" t="s">
        <v>0</v>
      </c>
      <c r="C70" s="133" t="s">
        <v>97</v>
      </c>
      <c r="D70" s="131" t="s">
        <v>175</v>
      </c>
      <c r="E70" s="132" t="s">
        <v>0</v>
      </c>
      <c r="F70" s="133" t="s">
        <v>176</v>
      </c>
      <c r="G70" s="131" t="s">
        <v>312</v>
      </c>
      <c r="H70" s="132" t="s">
        <v>0</v>
      </c>
      <c r="I70" s="133" t="s">
        <v>318</v>
      </c>
      <c r="J70" s="422"/>
      <c r="K70" s="420"/>
      <c r="L70" s="421"/>
    </row>
    <row r="71" spans="1:12">
      <c r="A71" s="131" t="s">
        <v>175</v>
      </c>
      <c r="B71" s="132" t="s">
        <v>0</v>
      </c>
      <c r="C71" s="133" t="s">
        <v>96</v>
      </c>
      <c r="D71" s="131" t="s">
        <v>96</v>
      </c>
      <c r="E71" s="132" t="s">
        <v>0</v>
      </c>
      <c r="F71" s="133" t="s">
        <v>95</v>
      </c>
      <c r="G71" s="131" t="s">
        <v>313</v>
      </c>
      <c r="H71" s="132" t="s">
        <v>0</v>
      </c>
      <c r="I71" s="133" t="s">
        <v>319</v>
      </c>
      <c r="J71" s="422"/>
      <c r="K71" s="420"/>
      <c r="L71" s="421"/>
    </row>
  </sheetData>
  <mergeCells count="37">
    <mergeCell ref="A65:C65"/>
    <mergeCell ref="D65:F65"/>
    <mergeCell ref="G65:I65"/>
    <mergeCell ref="J65:L65"/>
    <mergeCell ref="J66:L71"/>
    <mergeCell ref="A49:C49"/>
    <mergeCell ref="D49:F49"/>
    <mergeCell ref="G49:I49"/>
    <mergeCell ref="J49:L49"/>
    <mergeCell ref="A57:C57"/>
    <mergeCell ref="D57:F57"/>
    <mergeCell ref="G57:I57"/>
    <mergeCell ref="J57:L57"/>
    <mergeCell ref="A33:C33"/>
    <mergeCell ref="D33:F33"/>
    <mergeCell ref="G33:I33"/>
    <mergeCell ref="J33:L33"/>
    <mergeCell ref="A41:C41"/>
    <mergeCell ref="D41:F41"/>
    <mergeCell ref="G41:I41"/>
    <mergeCell ref="J41:L41"/>
    <mergeCell ref="A17:C17"/>
    <mergeCell ref="D17:F17"/>
    <mergeCell ref="G17:I17"/>
    <mergeCell ref="J17:L17"/>
    <mergeCell ref="A25:C25"/>
    <mergeCell ref="D25:F25"/>
    <mergeCell ref="G25:I25"/>
    <mergeCell ref="J25:L25"/>
    <mergeCell ref="A1:C1"/>
    <mergeCell ref="D1:F1"/>
    <mergeCell ref="G1:I1"/>
    <mergeCell ref="J1:L1"/>
    <mergeCell ref="A9:C9"/>
    <mergeCell ref="D9:F9"/>
    <mergeCell ref="G9:I9"/>
    <mergeCell ref="J9:L9"/>
  </mergeCells>
  <conditionalFormatting sqref="A1:L7 A9:L15 A17:L23 A25:L31 A33:L39 A41:L47 A49:L55 A57:L63 A65:L65 J66 A66:I71">
    <cfRule type="cellIs" dxfId="272" priority="205" operator="equal">
      <formula>#REF!</formula>
    </cfRule>
  </conditionalFormatting>
  <pageMargins left="0.7" right="0.7" top="0.75" bottom="0.75" header="0.3" footer="0.3"/>
  <pageSetup scale="52" orientation="portrait" r:id="rId1"/>
  <headerFooter>
    <oddFooter>&amp;C_x000D_&amp;1#&amp;"Calibri"&amp;10&amp;K000000 DSV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37656-45DE-4BEC-84E6-254D3A96A5D1}">
  <dimension ref="A1:Q63"/>
  <sheetViews>
    <sheetView topLeftCell="A14" zoomScaleNormal="100" workbookViewId="0">
      <selection activeCell="J57" sqref="J57:P62"/>
    </sheetView>
  </sheetViews>
  <sheetFormatPr defaultColWidth="9.140625" defaultRowHeight="15"/>
  <cols>
    <col min="1" max="1" width="3.85546875" style="4" customWidth="1"/>
    <col min="2" max="3" width="9.140625" style="4"/>
    <col min="4" max="8" width="9.28515625" style="4" bestFit="1" customWidth="1"/>
    <col min="9" max="9" width="3.85546875" style="4" customWidth="1"/>
    <col min="10" max="11" width="9.140625" style="4"/>
    <col min="12" max="12" width="9.28515625" style="4" bestFit="1" customWidth="1"/>
    <col min="13" max="13" width="9.42578125" style="4" bestFit="1" customWidth="1"/>
    <col min="14" max="14" width="9.28515625" style="4" bestFit="1" customWidth="1"/>
    <col min="15" max="15" width="9.42578125" style="4" bestFit="1" customWidth="1"/>
    <col min="16" max="16" width="9.28515625" style="4" bestFit="1" customWidth="1"/>
    <col min="17" max="16384" width="9.140625" style="4"/>
  </cols>
  <sheetData>
    <row r="1" spans="1:17" ht="27" customHeight="1" thickBot="1">
      <c r="A1" s="365" t="s">
        <v>320</v>
      </c>
      <c r="B1" s="365"/>
      <c r="C1" s="365"/>
      <c r="D1" s="365"/>
      <c r="E1" s="365"/>
      <c r="F1" s="365"/>
      <c r="G1" s="365"/>
      <c r="H1" s="365"/>
      <c r="I1" s="365"/>
      <c r="J1" s="365"/>
      <c r="K1" s="365"/>
      <c r="L1" s="365"/>
      <c r="M1" s="365"/>
      <c r="N1" s="365"/>
      <c r="O1" s="365"/>
      <c r="P1" s="365"/>
      <c r="Q1" s="365"/>
    </row>
    <row r="2" spans="1:17" ht="30.75" thickBot="1">
      <c r="B2" s="366" t="s">
        <v>169</v>
      </c>
      <c r="C2" s="367"/>
      <c r="D2" s="367"/>
      <c r="E2" s="367"/>
      <c r="F2" s="367"/>
      <c r="G2" s="367"/>
      <c r="H2" s="368"/>
      <c r="I2" s="142"/>
      <c r="J2" s="366" t="s">
        <v>96</v>
      </c>
      <c r="K2" s="367"/>
      <c r="L2" s="367"/>
      <c r="M2" s="367"/>
      <c r="N2" s="367"/>
      <c r="O2" s="367"/>
      <c r="P2" s="368"/>
    </row>
    <row r="3" spans="1:17" ht="17.25">
      <c r="B3" s="369" t="s">
        <v>279</v>
      </c>
      <c r="C3" s="370"/>
      <c r="D3" s="371"/>
      <c r="E3" s="112">
        <v>126</v>
      </c>
      <c r="F3" s="113">
        <v>91</v>
      </c>
      <c r="G3" s="113">
        <v>112</v>
      </c>
      <c r="H3" s="114">
        <f t="shared" ref="H3:H8" si="0">SUM(E3:G3)</f>
        <v>329</v>
      </c>
      <c r="J3" s="369" t="s">
        <v>263</v>
      </c>
      <c r="K3" s="370"/>
      <c r="L3" s="371"/>
      <c r="M3" s="112">
        <v>124</v>
      </c>
      <c r="N3" s="113">
        <v>106</v>
      </c>
      <c r="O3" s="113">
        <v>107</v>
      </c>
      <c r="P3" s="114">
        <f t="shared" ref="P3:P8" si="1">SUM(M3:O3)</f>
        <v>337</v>
      </c>
    </row>
    <row r="4" spans="1:17" ht="17.25">
      <c r="B4" s="359" t="s">
        <v>280</v>
      </c>
      <c r="C4" s="360"/>
      <c r="D4" s="361"/>
      <c r="E4" s="115">
        <v>100</v>
      </c>
      <c r="F4" s="116">
        <v>101</v>
      </c>
      <c r="G4" s="116">
        <v>118</v>
      </c>
      <c r="H4" s="117">
        <f t="shared" si="0"/>
        <v>319</v>
      </c>
      <c r="J4" s="359" t="s">
        <v>321</v>
      </c>
      <c r="K4" s="360"/>
      <c r="L4" s="361"/>
      <c r="M4" s="115">
        <v>137</v>
      </c>
      <c r="N4" s="116">
        <v>115</v>
      </c>
      <c r="O4" s="116">
        <v>128</v>
      </c>
      <c r="P4" s="117">
        <f t="shared" si="1"/>
        <v>380</v>
      </c>
    </row>
    <row r="5" spans="1:17" ht="17.25">
      <c r="B5" s="359" t="s">
        <v>278</v>
      </c>
      <c r="C5" s="360"/>
      <c r="D5" s="361"/>
      <c r="E5" s="115">
        <v>116</v>
      </c>
      <c r="F5" s="116">
        <v>131</v>
      </c>
      <c r="G5" s="116">
        <v>122</v>
      </c>
      <c r="H5" s="117">
        <f t="shared" si="0"/>
        <v>369</v>
      </c>
      <c r="J5" s="359" t="s">
        <v>154</v>
      </c>
      <c r="K5" s="360"/>
      <c r="L5" s="361"/>
      <c r="M5" s="115">
        <v>120</v>
      </c>
      <c r="N5" s="116">
        <v>96</v>
      </c>
      <c r="O5" s="116">
        <v>108</v>
      </c>
      <c r="P5" s="117">
        <f t="shared" si="1"/>
        <v>324</v>
      </c>
    </row>
    <row r="6" spans="1:17" ht="17.25">
      <c r="B6" s="359" t="s">
        <v>86</v>
      </c>
      <c r="C6" s="360"/>
      <c r="D6" s="361"/>
      <c r="E6" s="115">
        <v>81</v>
      </c>
      <c r="F6" s="116">
        <v>111</v>
      </c>
      <c r="G6" s="116">
        <v>104</v>
      </c>
      <c r="H6" s="117">
        <f t="shared" si="0"/>
        <v>296</v>
      </c>
      <c r="J6" s="359" t="s">
        <v>264</v>
      </c>
      <c r="K6" s="360"/>
      <c r="L6" s="361"/>
      <c r="M6" s="115">
        <v>121</v>
      </c>
      <c r="N6" s="116">
        <v>126</v>
      </c>
      <c r="O6" s="116">
        <v>103</v>
      </c>
      <c r="P6" s="117">
        <f t="shared" si="1"/>
        <v>350</v>
      </c>
    </row>
    <row r="7" spans="1:17" ht="18" thickBot="1">
      <c r="B7" s="362" t="s">
        <v>276</v>
      </c>
      <c r="C7" s="363"/>
      <c r="D7" s="364"/>
      <c r="E7" s="118">
        <v>112</v>
      </c>
      <c r="F7" s="119">
        <v>84</v>
      </c>
      <c r="G7" s="119">
        <v>88</v>
      </c>
      <c r="H7" s="120">
        <f t="shared" si="0"/>
        <v>284</v>
      </c>
      <c r="J7" s="362" t="s">
        <v>265</v>
      </c>
      <c r="K7" s="363"/>
      <c r="L7" s="364"/>
      <c r="M7" s="118">
        <v>120</v>
      </c>
      <c r="N7" s="119">
        <v>131</v>
      </c>
      <c r="O7" s="119">
        <v>117</v>
      </c>
      <c r="P7" s="120">
        <f t="shared" si="1"/>
        <v>368</v>
      </c>
    </row>
    <row r="8" spans="1:17" ht="19.5" thickBot="1">
      <c r="B8" s="372" t="s">
        <v>43</v>
      </c>
      <c r="C8" s="373"/>
      <c r="D8" s="374"/>
      <c r="E8" s="121">
        <f>SUM(E3:E7)</f>
        <v>535</v>
      </c>
      <c r="F8" s="122">
        <f>SUM(F3:F7)</f>
        <v>518</v>
      </c>
      <c r="G8" s="122">
        <f>SUM(G3:G7)</f>
        <v>544</v>
      </c>
      <c r="H8" s="123">
        <f t="shared" si="0"/>
        <v>1597</v>
      </c>
      <c r="J8" s="372" t="s">
        <v>43</v>
      </c>
      <c r="K8" s="373"/>
      <c r="L8" s="374"/>
      <c r="M8" s="121">
        <f>SUM(M3:M7)</f>
        <v>622</v>
      </c>
      <c r="N8" s="122">
        <f>SUM(N3:N7)</f>
        <v>574</v>
      </c>
      <c r="O8" s="122">
        <f>SUM(O3:O7)</f>
        <v>563</v>
      </c>
      <c r="P8" s="123">
        <f t="shared" si="1"/>
        <v>1759</v>
      </c>
    </row>
    <row r="9" spans="1:17" ht="20.25" thickBot="1">
      <c r="B9" s="375" t="s">
        <v>42</v>
      </c>
      <c r="C9" s="376"/>
      <c r="D9" s="6">
        <f>SUM(E9:H9)</f>
        <v>0</v>
      </c>
      <c r="E9" s="124">
        <f>IF(E8&gt;M8,2,0)+IF(E8&lt;M8,0)+IF(E8=M8,1)</f>
        <v>0</v>
      </c>
      <c r="F9" s="125">
        <f>IF(F8&gt;N8,2,0)+IF(F8&lt;N8,0)+IF(F8=N8,1)</f>
        <v>0</v>
      </c>
      <c r="G9" s="125">
        <f>IF(G8&gt;O8,2,0)+IF(G8&lt;O8,0)+IF(G8=O8,1)</f>
        <v>0</v>
      </c>
      <c r="H9" s="126">
        <f>IF(H8&gt;P8,2,0)+IF(H8&lt;P8,0)+IF(H8=P8,1)</f>
        <v>0</v>
      </c>
      <c r="J9" s="375" t="s">
        <v>42</v>
      </c>
      <c r="K9" s="376"/>
      <c r="L9" s="6">
        <f>SUM(M9:P9)</f>
        <v>8</v>
      </c>
      <c r="M9" s="124">
        <f>IF(M8&gt;E8,2,0)+IF(M8&lt;E8,0)+IF(M8=E8,1)</f>
        <v>2</v>
      </c>
      <c r="N9" s="125">
        <f>IF(N8&gt;F8,2,0)+IF(N8&lt;F8,0)+IF(N8=F8,1)</f>
        <v>2</v>
      </c>
      <c r="O9" s="125">
        <f>IF(O8&gt;G8,2,0)+IF(O8&lt;G8,0)+IF(O8=G8,1)</f>
        <v>2</v>
      </c>
      <c r="P9" s="126">
        <f>IF(P8&gt;H8,2,0)+IF(P8&lt;H8,0)+IF(P8=H8,1)</f>
        <v>2</v>
      </c>
    </row>
    <row r="10" spans="1:17" ht="15.75" thickBot="1"/>
    <row r="11" spans="1:17" ht="30.75" thickBot="1">
      <c r="B11" s="377" t="s">
        <v>1</v>
      </c>
      <c r="C11" s="378"/>
      <c r="D11" s="378"/>
      <c r="E11" s="378"/>
      <c r="F11" s="378"/>
      <c r="G11" s="378"/>
      <c r="H11" s="379"/>
      <c r="I11" s="142"/>
      <c r="J11" s="377" t="s">
        <v>155</v>
      </c>
      <c r="K11" s="378"/>
      <c r="L11" s="378"/>
      <c r="M11" s="378"/>
      <c r="N11" s="378"/>
      <c r="O11" s="378"/>
      <c r="P11" s="379"/>
    </row>
    <row r="12" spans="1:17" ht="17.25">
      <c r="B12" s="369" t="s">
        <v>220</v>
      </c>
      <c r="C12" s="370"/>
      <c r="D12" s="371"/>
      <c r="E12" s="112">
        <v>102</v>
      </c>
      <c r="F12" s="113">
        <v>114</v>
      </c>
      <c r="G12" s="113">
        <v>100</v>
      </c>
      <c r="H12" s="114">
        <f t="shared" ref="H12:H17" si="2">SUM(E12:G12)</f>
        <v>316</v>
      </c>
      <c r="J12" s="369" t="s">
        <v>247</v>
      </c>
      <c r="K12" s="370"/>
      <c r="L12" s="371"/>
      <c r="M12" s="112">
        <v>102</v>
      </c>
      <c r="N12" s="113">
        <v>131</v>
      </c>
      <c r="O12" s="113">
        <v>93</v>
      </c>
      <c r="P12" s="114">
        <f t="shared" ref="P12:P17" si="3">SUM(M12:O12)</f>
        <v>326</v>
      </c>
    </row>
    <row r="13" spans="1:17" ht="17.25">
      <c r="B13" s="359" t="s">
        <v>259</v>
      </c>
      <c r="C13" s="360"/>
      <c r="D13" s="361"/>
      <c r="E13" s="115">
        <v>88</v>
      </c>
      <c r="F13" s="116">
        <v>129</v>
      </c>
      <c r="G13" s="116">
        <v>105</v>
      </c>
      <c r="H13" s="117">
        <f t="shared" si="2"/>
        <v>322</v>
      </c>
      <c r="J13" s="359" t="s">
        <v>245</v>
      </c>
      <c r="K13" s="360"/>
      <c r="L13" s="361"/>
      <c r="M13" s="115">
        <v>94</v>
      </c>
      <c r="N13" s="116">
        <v>127</v>
      </c>
      <c r="O13" s="116">
        <v>86</v>
      </c>
      <c r="P13" s="117">
        <f t="shared" si="3"/>
        <v>307</v>
      </c>
    </row>
    <row r="14" spans="1:17" ht="17.25">
      <c r="B14" s="359" t="s">
        <v>257</v>
      </c>
      <c r="C14" s="360"/>
      <c r="D14" s="361"/>
      <c r="E14" s="115">
        <v>111</v>
      </c>
      <c r="F14" s="116">
        <v>113</v>
      </c>
      <c r="G14" s="116">
        <v>110</v>
      </c>
      <c r="H14" s="117">
        <f t="shared" si="2"/>
        <v>334</v>
      </c>
      <c r="J14" s="359" t="s">
        <v>246</v>
      </c>
      <c r="K14" s="360"/>
      <c r="L14" s="361"/>
      <c r="M14" s="115">
        <v>96</v>
      </c>
      <c r="N14" s="116">
        <v>111</v>
      </c>
      <c r="O14" s="116">
        <v>115</v>
      </c>
      <c r="P14" s="117">
        <f t="shared" si="3"/>
        <v>322</v>
      </c>
    </row>
    <row r="15" spans="1:17" ht="17.25">
      <c r="B15" s="359" t="s">
        <v>256</v>
      </c>
      <c r="C15" s="360"/>
      <c r="D15" s="361"/>
      <c r="E15" s="115">
        <v>112</v>
      </c>
      <c r="F15" s="116">
        <v>110</v>
      </c>
      <c r="G15" s="116">
        <v>107</v>
      </c>
      <c r="H15" s="117">
        <f t="shared" si="2"/>
        <v>329</v>
      </c>
      <c r="J15" s="359" t="s">
        <v>244</v>
      </c>
      <c r="K15" s="360"/>
      <c r="L15" s="361"/>
      <c r="M15" s="115">
        <v>101</v>
      </c>
      <c r="N15" s="116">
        <v>113</v>
      </c>
      <c r="O15" s="116">
        <v>106</v>
      </c>
      <c r="P15" s="117">
        <f t="shared" si="3"/>
        <v>320</v>
      </c>
    </row>
    <row r="16" spans="1:17" ht="18" thickBot="1">
      <c r="B16" s="362" t="s">
        <v>260</v>
      </c>
      <c r="C16" s="363"/>
      <c r="D16" s="364"/>
      <c r="E16" s="118">
        <v>124</v>
      </c>
      <c r="F16" s="119">
        <v>119</v>
      </c>
      <c r="G16" s="119">
        <v>139</v>
      </c>
      <c r="H16" s="120">
        <f t="shared" si="2"/>
        <v>382</v>
      </c>
      <c r="J16" s="362" t="s">
        <v>83</v>
      </c>
      <c r="K16" s="363"/>
      <c r="L16" s="364"/>
      <c r="M16" s="118">
        <v>117</v>
      </c>
      <c r="N16" s="119">
        <v>99</v>
      </c>
      <c r="O16" s="119">
        <v>112</v>
      </c>
      <c r="P16" s="120">
        <f t="shared" si="3"/>
        <v>328</v>
      </c>
    </row>
    <row r="17" spans="2:16" ht="19.5" thickBot="1">
      <c r="B17" s="372" t="s">
        <v>43</v>
      </c>
      <c r="C17" s="373"/>
      <c r="D17" s="374"/>
      <c r="E17" s="121">
        <f>SUM(E12:E16)</f>
        <v>537</v>
      </c>
      <c r="F17" s="122">
        <f>SUM(F12:F16)</f>
        <v>585</v>
      </c>
      <c r="G17" s="122">
        <f>SUM(G12:G16)</f>
        <v>561</v>
      </c>
      <c r="H17" s="123">
        <f t="shared" si="2"/>
        <v>1683</v>
      </c>
      <c r="J17" s="372" t="s">
        <v>43</v>
      </c>
      <c r="K17" s="373"/>
      <c r="L17" s="374"/>
      <c r="M17" s="121">
        <f>SUM(M12:M16)</f>
        <v>510</v>
      </c>
      <c r="N17" s="122">
        <f>SUM(N12:N16)</f>
        <v>581</v>
      </c>
      <c r="O17" s="122">
        <f>SUM(O12:O16)</f>
        <v>512</v>
      </c>
      <c r="P17" s="123">
        <f t="shared" si="3"/>
        <v>1603</v>
      </c>
    </row>
    <row r="18" spans="2:16" ht="20.25" thickBot="1">
      <c r="B18" s="375" t="s">
        <v>42</v>
      </c>
      <c r="C18" s="376"/>
      <c r="D18" s="6">
        <f>SUM(E18:H18)</f>
        <v>8</v>
      </c>
      <c r="E18" s="124">
        <f>IF(E17&gt;M17,2,0)+IF(E17&lt;M17,0)+IF(E17=M17,1)</f>
        <v>2</v>
      </c>
      <c r="F18" s="125">
        <f>IF(F17&gt;N17,2,0)+IF(F17&lt;N17,0)+IF(F17=N17,1)</f>
        <v>2</v>
      </c>
      <c r="G18" s="125">
        <f>IF(G17&gt;O17,2,0)+IF(G17&lt;O17,0)+IF(G17=O17,1)</f>
        <v>2</v>
      </c>
      <c r="H18" s="126">
        <f>IF(H17&gt;P17,2,0)+IF(H17&lt;P17,0)+IF(H17=P17,1)</f>
        <v>2</v>
      </c>
      <c r="J18" s="375" t="s">
        <v>42</v>
      </c>
      <c r="K18" s="376"/>
      <c r="L18" s="6">
        <f>SUM(M18:P18)</f>
        <v>0</v>
      </c>
      <c r="M18" s="124">
        <f>IF(M17&gt;E17,2,0)+IF(M17&lt;E17,0)+IF(M17=E17,1)</f>
        <v>0</v>
      </c>
      <c r="N18" s="125">
        <f>IF(N17&gt;F17,2,0)+IF(N17&lt;F17,0)+IF(N17=F17,1)</f>
        <v>0</v>
      </c>
      <c r="O18" s="125">
        <f>IF(O17&gt;G17,2,0)+IF(O17&lt;G17,0)+IF(O17=G17,1)</f>
        <v>0</v>
      </c>
      <c r="P18" s="126">
        <f>IF(P17&gt;H17,2,0)+IF(P17&lt;H17,0)+IF(P17=H17,1)</f>
        <v>0</v>
      </c>
    </row>
    <row r="19" spans="2:16" ht="15.75" thickBot="1"/>
    <row r="20" spans="2:16" ht="30.75" thickBot="1">
      <c r="B20" s="366" t="s">
        <v>175</v>
      </c>
      <c r="C20" s="367"/>
      <c r="D20" s="367"/>
      <c r="E20" s="367"/>
      <c r="F20" s="367"/>
      <c r="G20" s="367"/>
      <c r="H20" s="368"/>
      <c r="I20" s="142"/>
      <c r="J20" s="366" t="s">
        <v>95</v>
      </c>
      <c r="K20" s="367"/>
      <c r="L20" s="367"/>
      <c r="M20" s="367"/>
      <c r="N20" s="367"/>
      <c r="O20" s="367"/>
      <c r="P20" s="368"/>
    </row>
    <row r="21" spans="2:16" ht="17.25">
      <c r="B21" s="369" t="s">
        <v>221</v>
      </c>
      <c r="C21" s="370"/>
      <c r="D21" s="371"/>
      <c r="E21" s="112">
        <v>113</v>
      </c>
      <c r="F21" s="113">
        <v>107</v>
      </c>
      <c r="G21" s="113">
        <v>153</v>
      </c>
      <c r="H21" s="114">
        <f t="shared" ref="H21:H26" si="4">SUM(E21:G21)</f>
        <v>373</v>
      </c>
      <c r="J21" s="369" t="s">
        <v>157</v>
      </c>
      <c r="K21" s="370"/>
      <c r="L21" s="371"/>
      <c r="M21" s="112">
        <v>112</v>
      </c>
      <c r="N21" s="113">
        <v>117</v>
      </c>
      <c r="O21" s="113">
        <v>112</v>
      </c>
      <c r="P21" s="114">
        <f t="shared" ref="P21:P26" si="5">SUM(M21:O21)</f>
        <v>341</v>
      </c>
    </row>
    <row r="22" spans="2:16" ht="17.25">
      <c r="B22" s="359" t="s">
        <v>171</v>
      </c>
      <c r="C22" s="360"/>
      <c r="D22" s="361"/>
      <c r="E22" s="115">
        <v>120</v>
      </c>
      <c r="F22" s="116">
        <v>107</v>
      </c>
      <c r="G22" s="116">
        <v>132</v>
      </c>
      <c r="H22" s="117">
        <f t="shared" si="4"/>
        <v>359</v>
      </c>
      <c r="J22" s="359" t="s">
        <v>170</v>
      </c>
      <c r="K22" s="360"/>
      <c r="L22" s="361"/>
      <c r="M22" s="115">
        <v>105</v>
      </c>
      <c r="N22" s="116">
        <v>96</v>
      </c>
      <c r="O22" s="116">
        <v>113</v>
      </c>
      <c r="P22" s="117">
        <f t="shared" si="5"/>
        <v>314</v>
      </c>
    </row>
    <row r="23" spans="2:16" ht="17.25">
      <c r="B23" s="359" t="s">
        <v>165</v>
      </c>
      <c r="C23" s="360"/>
      <c r="D23" s="361"/>
      <c r="E23" s="115">
        <v>113</v>
      </c>
      <c r="F23" s="116">
        <v>129</v>
      </c>
      <c r="G23" s="116">
        <v>121</v>
      </c>
      <c r="H23" s="117">
        <f t="shared" si="4"/>
        <v>363</v>
      </c>
      <c r="J23" s="359" t="s">
        <v>158</v>
      </c>
      <c r="K23" s="360"/>
      <c r="L23" s="361"/>
      <c r="M23" s="115">
        <v>114</v>
      </c>
      <c r="N23" s="116">
        <v>114</v>
      </c>
      <c r="O23" s="116">
        <v>124</v>
      </c>
      <c r="P23" s="117">
        <f t="shared" si="5"/>
        <v>352</v>
      </c>
    </row>
    <row r="24" spans="2:16" ht="17.25">
      <c r="B24" s="359" t="s">
        <v>80</v>
      </c>
      <c r="C24" s="360"/>
      <c r="D24" s="361"/>
      <c r="E24" s="115">
        <v>123</v>
      </c>
      <c r="F24" s="116">
        <v>139</v>
      </c>
      <c r="G24" s="116">
        <v>112</v>
      </c>
      <c r="H24" s="117">
        <f t="shared" si="4"/>
        <v>374</v>
      </c>
      <c r="J24" s="359" t="s">
        <v>229</v>
      </c>
      <c r="K24" s="360"/>
      <c r="L24" s="361"/>
      <c r="M24" s="115">
        <v>107</v>
      </c>
      <c r="N24" s="116">
        <v>103</v>
      </c>
      <c r="O24" s="116">
        <v>121</v>
      </c>
      <c r="P24" s="117">
        <f t="shared" si="5"/>
        <v>331</v>
      </c>
    </row>
    <row r="25" spans="2:16" ht="18" thickBot="1">
      <c r="B25" s="362" t="s">
        <v>166</v>
      </c>
      <c r="C25" s="363"/>
      <c r="D25" s="364"/>
      <c r="E25" s="118">
        <v>95</v>
      </c>
      <c r="F25" s="119">
        <v>110</v>
      </c>
      <c r="G25" s="119">
        <v>135</v>
      </c>
      <c r="H25" s="120">
        <f t="shared" si="4"/>
        <v>340</v>
      </c>
      <c r="J25" s="362" t="s">
        <v>64</v>
      </c>
      <c r="K25" s="363"/>
      <c r="L25" s="364"/>
      <c r="M25" s="118">
        <v>119</v>
      </c>
      <c r="N25" s="119">
        <v>115</v>
      </c>
      <c r="O25" s="119">
        <v>97</v>
      </c>
      <c r="P25" s="120">
        <f t="shared" si="5"/>
        <v>331</v>
      </c>
    </row>
    <row r="26" spans="2:16" ht="19.5" thickBot="1">
      <c r="B26" s="372" t="s">
        <v>43</v>
      </c>
      <c r="C26" s="373"/>
      <c r="D26" s="374"/>
      <c r="E26" s="121">
        <f>SUM(E21:E25)</f>
        <v>564</v>
      </c>
      <c r="F26" s="122">
        <f>SUM(F21:F25)</f>
        <v>592</v>
      </c>
      <c r="G26" s="122">
        <f>SUM(G21:G25)</f>
        <v>653</v>
      </c>
      <c r="H26" s="123">
        <f t="shared" si="4"/>
        <v>1809</v>
      </c>
      <c r="J26" s="372" t="s">
        <v>43</v>
      </c>
      <c r="K26" s="373"/>
      <c r="L26" s="374"/>
      <c r="M26" s="121">
        <f>SUM(M21:M25)</f>
        <v>557</v>
      </c>
      <c r="N26" s="122">
        <f>SUM(N21:N25)</f>
        <v>545</v>
      </c>
      <c r="O26" s="122">
        <f>SUM(O21:O25)</f>
        <v>567</v>
      </c>
      <c r="P26" s="123">
        <f t="shared" si="5"/>
        <v>1669</v>
      </c>
    </row>
    <row r="27" spans="2:16" ht="20.25" thickBot="1">
      <c r="B27" s="375" t="s">
        <v>42</v>
      </c>
      <c r="C27" s="376"/>
      <c r="D27" s="6">
        <f>SUM(E27:H27)</f>
        <v>8</v>
      </c>
      <c r="E27" s="124">
        <f>IF(E26&gt;M26,2,0)+IF(E26&lt;M26,0)+IF(E26=M26,1)</f>
        <v>2</v>
      </c>
      <c r="F27" s="125">
        <f>IF(F26&gt;N26,2,0)+IF(F26&lt;N26,0)+IF(F26=N26,1)</f>
        <v>2</v>
      </c>
      <c r="G27" s="125">
        <f>IF(G26&gt;O26,2,0)+IF(G26&lt;O26,0)+IF(G26=O26,1)</f>
        <v>2</v>
      </c>
      <c r="H27" s="126">
        <f>IF(H26&gt;P26,2,0)+IF(H26&lt;P26,0)+IF(H26=P26,1)</f>
        <v>2</v>
      </c>
      <c r="J27" s="375" t="s">
        <v>42</v>
      </c>
      <c r="K27" s="376"/>
      <c r="L27" s="6">
        <f>SUM(M27:P27)</f>
        <v>0</v>
      </c>
      <c r="M27" s="124">
        <f>IF(M26&gt;E26,2,0)+IF(M26&lt;E26,0)+IF(M26=E26,1)</f>
        <v>0</v>
      </c>
      <c r="N27" s="125">
        <f>IF(N26&gt;F26,2,0)+IF(N26&lt;F26,0)+IF(N26=F26,1)</f>
        <v>0</v>
      </c>
      <c r="O27" s="125">
        <f>IF(O26&gt;G26,2,0)+IF(O26&lt;G26,0)+IF(O26=G26,1)</f>
        <v>0</v>
      </c>
      <c r="P27" s="126">
        <f>IF(P26&gt;H26,2,0)+IF(P26&lt;H26,0)+IF(P26=H26,1)</f>
        <v>0</v>
      </c>
    </row>
    <row r="28" spans="2:16" ht="15.75" thickBot="1"/>
    <row r="29" spans="2:16" ht="30.75" thickBot="1">
      <c r="B29" s="377" t="s">
        <v>97</v>
      </c>
      <c r="C29" s="378"/>
      <c r="D29" s="378"/>
      <c r="E29" s="378"/>
      <c r="F29" s="378"/>
      <c r="G29" s="378"/>
      <c r="H29" s="379"/>
      <c r="I29" s="142"/>
      <c r="J29" s="377" t="s">
        <v>176</v>
      </c>
      <c r="K29" s="378"/>
      <c r="L29" s="378"/>
      <c r="M29" s="378"/>
      <c r="N29" s="378"/>
      <c r="O29" s="378"/>
      <c r="P29" s="379"/>
    </row>
    <row r="30" spans="2:16" ht="17.25">
      <c r="B30" s="369" t="s">
        <v>288</v>
      </c>
      <c r="C30" s="370"/>
      <c r="D30" s="371"/>
      <c r="E30" s="112">
        <v>103</v>
      </c>
      <c r="F30" s="113">
        <v>95</v>
      </c>
      <c r="G30" s="113">
        <v>121</v>
      </c>
      <c r="H30" s="114">
        <f t="shared" ref="H30:H35" si="6">SUM(E30:G30)</f>
        <v>319</v>
      </c>
      <c r="J30" s="369" t="s">
        <v>252</v>
      </c>
      <c r="K30" s="370"/>
      <c r="L30" s="371"/>
      <c r="M30" s="112">
        <v>147</v>
      </c>
      <c r="N30" s="113">
        <v>112</v>
      </c>
      <c r="O30" s="113">
        <v>115</v>
      </c>
      <c r="P30" s="114">
        <f t="shared" ref="P30:P35" si="7">SUM(M30:O30)</f>
        <v>374</v>
      </c>
    </row>
    <row r="31" spans="2:16" ht="17.25">
      <c r="B31" s="359" t="s">
        <v>77</v>
      </c>
      <c r="C31" s="360"/>
      <c r="D31" s="361"/>
      <c r="E31" s="115">
        <v>85</v>
      </c>
      <c r="F31" s="116">
        <v>91</v>
      </c>
      <c r="G31" s="116">
        <v>76</v>
      </c>
      <c r="H31" s="117">
        <f t="shared" si="6"/>
        <v>252</v>
      </c>
      <c r="J31" s="359" t="s">
        <v>299</v>
      </c>
      <c r="K31" s="360"/>
      <c r="L31" s="361"/>
      <c r="M31" s="115">
        <v>105</v>
      </c>
      <c r="N31" s="116">
        <v>117</v>
      </c>
      <c r="O31" s="116">
        <v>133</v>
      </c>
      <c r="P31" s="117">
        <f t="shared" si="7"/>
        <v>355</v>
      </c>
    </row>
    <row r="32" spans="2:16" ht="17.25">
      <c r="B32" s="359" t="s">
        <v>287</v>
      </c>
      <c r="C32" s="360"/>
      <c r="D32" s="361"/>
      <c r="E32" s="115">
        <v>117</v>
      </c>
      <c r="F32" s="116">
        <v>133</v>
      </c>
      <c r="G32" s="116">
        <v>135</v>
      </c>
      <c r="H32" s="117">
        <f t="shared" si="6"/>
        <v>385</v>
      </c>
      <c r="J32" s="359" t="s">
        <v>67</v>
      </c>
      <c r="K32" s="360"/>
      <c r="L32" s="361"/>
      <c r="M32" s="115">
        <v>93</v>
      </c>
      <c r="N32" s="116">
        <v>118</v>
      </c>
      <c r="O32" s="116">
        <v>126</v>
      </c>
      <c r="P32" s="117">
        <f t="shared" si="7"/>
        <v>337</v>
      </c>
    </row>
    <row r="33" spans="2:16" ht="17.25">
      <c r="B33" s="359" t="s">
        <v>286</v>
      </c>
      <c r="C33" s="360"/>
      <c r="D33" s="361"/>
      <c r="E33" s="115">
        <v>104</v>
      </c>
      <c r="F33" s="116">
        <v>135</v>
      </c>
      <c r="G33" s="116">
        <v>100</v>
      </c>
      <c r="H33" s="117">
        <f t="shared" si="6"/>
        <v>339</v>
      </c>
      <c r="J33" s="359" t="s">
        <v>254</v>
      </c>
      <c r="K33" s="360"/>
      <c r="L33" s="361"/>
      <c r="M33" s="115">
        <v>110</v>
      </c>
      <c r="N33" s="116">
        <v>104</v>
      </c>
      <c r="O33" s="116">
        <v>103</v>
      </c>
      <c r="P33" s="117">
        <f t="shared" si="7"/>
        <v>317</v>
      </c>
    </row>
    <row r="34" spans="2:16" ht="18" thickBot="1">
      <c r="B34" s="362" t="s">
        <v>285</v>
      </c>
      <c r="C34" s="363"/>
      <c r="D34" s="364"/>
      <c r="E34" s="118">
        <v>123</v>
      </c>
      <c r="F34" s="119">
        <v>117</v>
      </c>
      <c r="G34" s="119">
        <v>128</v>
      </c>
      <c r="H34" s="120">
        <f t="shared" si="6"/>
        <v>368</v>
      </c>
      <c r="J34" s="362" t="s">
        <v>255</v>
      </c>
      <c r="K34" s="363"/>
      <c r="L34" s="364"/>
      <c r="M34" s="118">
        <v>115</v>
      </c>
      <c r="N34" s="119">
        <v>120</v>
      </c>
      <c r="O34" s="119">
        <v>112</v>
      </c>
      <c r="P34" s="120">
        <f t="shared" si="7"/>
        <v>347</v>
      </c>
    </row>
    <row r="35" spans="2:16" ht="19.5" thickBot="1">
      <c r="B35" s="372" t="s">
        <v>43</v>
      </c>
      <c r="C35" s="373"/>
      <c r="D35" s="374"/>
      <c r="E35" s="121">
        <f>SUM(E30:E34)</f>
        <v>532</v>
      </c>
      <c r="F35" s="122">
        <f>SUM(F30:F34)</f>
        <v>571</v>
      </c>
      <c r="G35" s="122">
        <f>SUM(G30:G34)</f>
        <v>560</v>
      </c>
      <c r="H35" s="123">
        <f t="shared" si="6"/>
        <v>1663</v>
      </c>
      <c r="J35" s="372" t="s">
        <v>43</v>
      </c>
      <c r="K35" s="373"/>
      <c r="L35" s="374"/>
      <c r="M35" s="121">
        <f>SUM(M30:M34)</f>
        <v>570</v>
      </c>
      <c r="N35" s="122">
        <f>SUM(N30:N34)</f>
        <v>571</v>
      </c>
      <c r="O35" s="122">
        <f>SUM(O30:O34)</f>
        <v>589</v>
      </c>
      <c r="P35" s="123">
        <f t="shared" si="7"/>
        <v>1730</v>
      </c>
    </row>
    <row r="36" spans="2:16" ht="20.25" thickBot="1">
      <c r="B36" s="375" t="s">
        <v>42</v>
      </c>
      <c r="C36" s="376"/>
      <c r="D36" s="6">
        <f>SUM(E36:H36)</f>
        <v>1</v>
      </c>
      <c r="E36" s="124">
        <f>IF(E35&gt;M35,2,0)+IF(E35&lt;M35,0)+IF(E35=M35,1)</f>
        <v>0</v>
      </c>
      <c r="F36" s="125">
        <f>IF(F35&gt;N35,2,0)+IF(F35&lt;N35,0)+IF(F35=N35,1)</f>
        <v>1</v>
      </c>
      <c r="G36" s="125">
        <f>IF(G35&gt;O35,2,0)+IF(G35&lt;O35,0)+IF(G35=O35,1)</f>
        <v>0</v>
      </c>
      <c r="H36" s="126">
        <f>IF(H35&gt;P35,2,0)+IF(H35&lt;P35,0)+IF(H35=P35,1)</f>
        <v>0</v>
      </c>
      <c r="J36" s="375" t="s">
        <v>42</v>
      </c>
      <c r="K36" s="376"/>
      <c r="L36" s="6">
        <f>SUM(M36:P36)</f>
        <v>7</v>
      </c>
      <c r="M36" s="124">
        <f>IF(M35&gt;E35,2,0)+IF(M35&lt;E35,0)+IF(M35=E35,1)</f>
        <v>2</v>
      </c>
      <c r="N36" s="125">
        <f>IF(N35&gt;F35,2,0)+IF(N35&lt;F35,0)+IF(N35=F35,1)</f>
        <v>1</v>
      </c>
      <c r="O36" s="125">
        <f>IF(O35&gt;G35,2,0)+IF(O35&lt;G35,0)+IF(O35=G35,1)</f>
        <v>2</v>
      </c>
      <c r="P36" s="126">
        <f>IF(P35&gt;H35,2,0)+IF(P35&lt;H35,0)+IF(P35=H35,1)</f>
        <v>2</v>
      </c>
    </row>
    <row r="37" spans="2:16" ht="15.75" thickBot="1"/>
    <row r="38" spans="2:16" ht="30.75" thickBot="1">
      <c r="B38" s="366" t="s">
        <v>2</v>
      </c>
      <c r="C38" s="367"/>
      <c r="D38" s="367"/>
      <c r="E38" s="367"/>
      <c r="F38" s="367"/>
      <c r="G38" s="367"/>
      <c r="H38" s="368"/>
      <c r="I38" s="142"/>
      <c r="J38" s="366" t="s">
        <v>163</v>
      </c>
      <c r="K38" s="367"/>
      <c r="L38" s="367"/>
      <c r="M38" s="367"/>
      <c r="N38" s="367"/>
      <c r="O38" s="367"/>
      <c r="P38" s="368"/>
    </row>
    <row r="39" spans="2:16" ht="17.25">
      <c r="B39" s="369" t="s">
        <v>271</v>
      </c>
      <c r="C39" s="370"/>
      <c r="D39" s="371"/>
      <c r="E39" s="112">
        <v>129</v>
      </c>
      <c r="F39" s="113">
        <v>120</v>
      </c>
      <c r="G39" s="113">
        <v>116</v>
      </c>
      <c r="H39" s="114">
        <f t="shared" ref="H39:H44" si="8">SUM(E39:G39)</f>
        <v>365</v>
      </c>
      <c r="J39" s="369" t="s">
        <v>266</v>
      </c>
      <c r="K39" s="370"/>
      <c r="L39" s="371"/>
      <c r="M39" s="112">
        <v>103</v>
      </c>
      <c r="N39" s="113">
        <v>109</v>
      </c>
      <c r="O39" s="113">
        <v>112</v>
      </c>
      <c r="P39" s="114">
        <f t="shared" ref="P39:P44" si="9">SUM(M39:O39)</f>
        <v>324</v>
      </c>
    </row>
    <row r="40" spans="2:16" ht="17.25">
      <c r="B40" s="359" t="s">
        <v>70</v>
      </c>
      <c r="C40" s="360"/>
      <c r="D40" s="361"/>
      <c r="E40" s="115">
        <v>98</v>
      </c>
      <c r="F40" s="116">
        <v>93</v>
      </c>
      <c r="G40" s="116">
        <v>103</v>
      </c>
      <c r="H40" s="117">
        <f t="shared" si="8"/>
        <v>294</v>
      </c>
      <c r="J40" s="359" t="s">
        <v>156</v>
      </c>
      <c r="K40" s="360"/>
      <c r="L40" s="361"/>
      <c r="M40" s="115">
        <v>102</v>
      </c>
      <c r="N40" s="116">
        <v>115</v>
      </c>
      <c r="O40" s="116">
        <v>114</v>
      </c>
      <c r="P40" s="117">
        <f t="shared" si="9"/>
        <v>331</v>
      </c>
    </row>
    <row r="41" spans="2:16" ht="17.25">
      <c r="B41" s="359" t="s">
        <v>275</v>
      </c>
      <c r="C41" s="360"/>
      <c r="D41" s="361"/>
      <c r="E41" s="115">
        <v>85</v>
      </c>
      <c r="F41" s="116">
        <v>139</v>
      </c>
      <c r="G41" s="116">
        <v>103</v>
      </c>
      <c r="H41" s="117">
        <f t="shared" si="8"/>
        <v>327</v>
      </c>
      <c r="J41" s="359" t="s">
        <v>268</v>
      </c>
      <c r="K41" s="360"/>
      <c r="L41" s="361"/>
      <c r="M41" s="115">
        <v>135</v>
      </c>
      <c r="N41" s="116">
        <v>105</v>
      </c>
      <c r="O41" s="116">
        <v>104</v>
      </c>
      <c r="P41" s="117">
        <f t="shared" si="9"/>
        <v>344</v>
      </c>
    </row>
    <row r="42" spans="2:16" ht="17.25">
      <c r="B42" s="359" t="s">
        <v>273</v>
      </c>
      <c r="C42" s="360"/>
      <c r="D42" s="361"/>
      <c r="E42" s="115">
        <v>116</v>
      </c>
      <c r="F42" s="116">
        <v>109</v>
      </c>
      <c r="G42" s="116">
        <v>128</v>
      </c>
      <c r="H42" s="117">
        <f t="shared" si="8"/>
        <v>353</v>
      </c>
      <c r="J42" s="359" t="s">
        <v>269</v>
      </c>
      <c r="K42" s="360"/>
      <c r="L42" s="361"/>
      <c r="M42" s="115">
        <v>97</v>
      </c>
      <c r="N42" s="116">
        <v>116</v>
      </c>
      <c r="O42" s="116">
        <v>135</v>
      </c>
      <c r="P42" s="117">
        <f t="shared" si="9"/>
        <v>348</v>
      </c>
    </row>
    <row r="43" spans="2:16" ht="18" thickBot="1">
      <c r="B43" s="362" t="s">
        <v>322</v>
      </c>
      <c r="C43" s="363"/>
      <c r="D43" s="364"/>
      <c r="E43" s="118">
        <v>110</v>
      </c>
      <c r="F43" s="119">
        <v>125</v>
      </c>
      <c r="G43" s="119">
        <v>122</v>
      </c>
      <c r="H43" s="120">
        <f t="shared" si="8"/>
        <v>357</v>
      </c>
      <c r="J43" s="362" t="s">
        <v>270</v>
      </c>
      <c r="K43" s="363"/>
      <c r="L43" s="364"/>
      <c r="M43" s="118">
        <v>123</v>
      </c>
      <c r="N43" s="119">
        <v>127</v>
      </c>
      <c r="O43" s="119">
        <v>130</v>
      </c>
      <c r="P43" s="120">
        <f t="shared" si="9"/>
        <v>380</v>
      </c>
    </row>
    <row r="44" spans="2:16" ht="19.5" thickBot="1">
      <c r="B44" s="372" t="s">
        <v>43</v>
      </c>
      <c r="C44" s="373"/>
      <c r="D44" s="374"/>
      <c r="E44" s="121">
        <f>SUM(E39:E43)</f>
        <v>538</v>
      </c>
      <c r="F44" s="122">
        <f>SUM(F39:F43)</f>
        <v>586</v>
      </c>
      <c r="G44" s="122">
        <f>SUM(G39:G43)</f>
        <v>572</v>
      </c>
      <c r="H44" s="123">
        <f t="shared" si="8"/>
        <v>1696</v>
      </c>
      <c r="J44" s="372" t="s">
        <v>43</v>
      </c>
      <c r="K44" s="373"/>
      <c r="L44" s="374"/>
      <c r="M44" s="121">
        <f>SUM(M39:M43)</f>
        <v>560</v>
      </c>
      <c r="N44" s="122">
        <f>SUM(N39:N43)</f>
        <v>572</v>
      </c>
      <c r="O44" s="122">
        <f>SUM(O39:O43)</f>
        <v>595</v>
      </c>
      <c r="P44" s="123">
        <f t="shared" si="9"/>
        <v>1727</v>
      </c>
    </row>
    <row r="45" spans="2:16" ht="20.25" thickBot="1">
      <c r="B45" s="375" t="s">
        <v>42</v>
      </c>
      <c r="C45" s="376"/>
      <c r="D45" s="6">
        <f>SUM(E45:H45)</f>
        <v>2</v>
      </c>
      <c r="E45" s="124">
        <f>IF(E44&gt;M44,2,0)+IF(E44&lt;M44,0)+IF(E44=M44,1)</f>
        <v>0</v>
      </c>
      <c r="F45" s="125">
        <f>IF(F44&gt;N44,2,0)+IF(F44&lt;N44,0)+IF(F44=N44,1)</f>
        <v>2</v>
      </c>
      <c r="G45" s="125">
        <f>IF(G44&gt;O44,2,0)+IF(G44&lt;O44,0)+IF(G44=O44,1)</f>
        <v>0</v>
      </c>
      <c r="H45" s="126">
        <f>IF(H44&gt;P44,2,0)+IF(H44&lt;P44,0)+IF(H44=P44,1)</f>
        <v>0</v>
      </c>
      <c r="J45" s="375" t="s">
        <v>42</v>
      </c>
      <c r="K45" s="376"/>
      <c r="L45" s="6">
        <f>SUM(M45:P45)</f>
        <v>6</v>
      </c>
      <c r="M45" s="124">
        <f>IF(M44&gt;E44,2,0)+IF(M44&lt;E44,0)+IF(M44=E44,1)</f>
        <v>2</v>
      </c>
      <c r="N45" s="125">
        <f>IF(N44&gt;F44,2,0)+IF(N44&lt;F44,0)+IF(N44=F44,1)</f>
        <v>0</v>
      </c>
      <c r="O45" s="125">
        <f>IF(O44&gt;G44,2,0)+IF(O44&lt;G44,0)+IF(O44=G44,1)</f>
        <v>2</v>
      </c>
      <c r="P45" s="126">
        <f>IF(P44&gt;H44,2,0)+IF(P44&lt;H44,0)+IF(P44=H44,1)</f>
        <v>2</v>
      </c>
    </row>
    <row r="46" spans="2:16" ht="15.75" thickBot="1"/>
    <row r="47" spans="2:16" ht="30.75" thickBot="1">
      <c r="B47" s="377" t="s">
        <v>228</v>
      </c>
      <c r="C47" s="378"/>
      <c r="D47" s="378"/>
      <c r="E47" s="378"/>
      <c r="F47" s="378"/>
      <c r="G47" s="378"/>
      <c r="H47" s="379"/>
      <c r="I47" s="142"/>
      <c r="J47" s="377" t="s">
        <v>142</v>
      </c>
      <c r="K47" s="378"/>
      <c r="L47" s="378"/>
      <c r="M47" s="378"/>
      <c r="N47" s="378"/>
      <c r="O47" s="378"/>
      <c r="P47" s="379"/>
    </row>
    <row r="48" spans="2:16" ht="17.25">
      <c r="B48" s="369" t="s">
        <v>249</v>
      </c>
      <c r="C48" s="370"/>
      <c r="D48" s="371"/>
      <c r="E48" s="112">
        <v>114</v>
      </c>
      <c r="F48" s="113">
        <v>109</v>
      </c>
      <c r="G48" s="113">
        <v>104</v>
      </c>
      <c r="H48" s="114">
        <f t="shared" ref="H48:H53" si="10">SUM(E48:G48)</f>
        <v>327</v>
      </c>
      <c r="J48" s="369" t="s">
        <v>325</v>
      </c>
      <c r="K48" s="370"/>
      <c r="L48" s="371"/>
      <c r="M48" s="112">
        <v>124</v>
      </c>
      <c r="N48" s="113">
        <v>102</v>
      </c>
      <c r="O48" s="113">
        <v>118</v>
      </c>
      <c r="P48" s="114">
        <f t="shared" ref="P48:P53" si="11">SUM(M48:O48)</f>
        <v>344</v>
      </c>
    </row>
    <row r="49" spans="2:16" ht="17.25">
      <c r="B49" s="359" t="s">
        <v>248</v>
      </c>
      <c r="C49" s="360"/>
      <c r="D49" s="361"/>
      <c r="E49" s="115">
        <v>104</v>
      </c>
      <c r="F49" s="116">
        <v>147</v>
      </c>
      <c r="G49" s="116">
        <v>116</v>
      </c>
      <c r="H49" s="117">
        <f t="shared" si="10"/>
        <v>367</v>
      </c>
      <c r="J49" s="359" t="s">
        <v>281</v>
      </c>
      <c r="K49" s="360"/>
      <c r="L49" s="361"/>
      <c r="M49" s="115">
        <v>120</v>
      </c>
      <c r="N49" s="116">
        <v>101</v>
      </c>
      <c r="O49" s="116">
        <v>145</v>
      </c>
      <c r="P49" s="117">
        <f t="shared" si="11"/>
        <v>366</v>
      </c>
    </row>
    <row r="50" spans="2:16" ht="17.25">
      <c r="B50" s="359" t="s">
        <v>250</v>
      </c>
      <c r="C50" s="360"/>
      <c r="D50" s="361"/>
      <c r="E50" s="115">
        <v>109</v>
      </c>
      <c r="F50" s="116">
        <v>100</v>
      </c>
      <c r="G50" s="116">
        <v>136</v>
      </c>
      <c r="H50" s="117">
        <f t="shared" si="10"/>
        <v>345</v>
      </c>
      <c r="J50" s="359" t="s">
        <v>282</v>
      </c>
      <c r="K50" s="360"/>
      <c r="L50" s="361"/>
      <c r="M50" s="115">
        <v>124</v>
      </c>
      <c r="N50" s="116">
        <v>103</v>
      </c>
      <c r="O50" s="116">
        <v>119</v>
      </c>
      <c r="P50" s="117">
        <f t="shared" si="11"/>
        <v>346</v>
      </c>
    </row>
    <row r="51" spans="2:16" ht="17.25">
      <c r="B51" s="359" t="s">
        <v>323</v>
      </c>
      <c r="C51" s="360"/>
      <c r="D51" s="361"/>
      <c r="E51" s="115">
        <v>102</v>
      </c>
      <c r="F51" s="116">
        <v>116</v>
      </c>
      <c r="G51" s="116">
        <v>130</v>
      </c>
      <c r="H51" s="117">
        <f t="shared" si="10"/>
        <v>348</v>
      </c>
      <c r="J51" s="359" t="s">
        <v>283</v>
      </c>
      <c r="K51" s="360"/>
      <c r="L51" s="361"/>
      <c r="M51" s="115">
        <v>133</v>
      </c>
      <c r="N51" s="116">
        <v>100</v>
      </c>
      <c r="O51" s="116">
        <v>115</v>
      </c>
      <c r="P51" s="117">
        <f t="shared" si="11"/>
        <v>348</v>
      </c>
    </row>
    <row r="52" spans="2:16" ht="18" thickBot="1">
      <c r="B52" s="362" t="s">
        <v>324</v>
      </c>
      <c r="C52" s="363"/>
      <c r="D52" s="364"/>
      <c r="E52" s="118">
        <v>127</v>
      </c>
      <c r="F52" s="119">
        <v>113</v>
      </c>
      <c r="G52" s="119">
        <v>86</v>
      </c>
      <c r="H52" s="120">
        <f t="shared" si="10"/>
        <v>326</v>
      </c>
      <c r="J52" s="362" t="s">
        <v>284</v>
      </c>
      <c r="K52" s="363"/>
      <c r="L52" s="364"/>
      <c r="M52" s="118">
        <v>104</v>
      </c>
      <c r="N52" s="119">
        <v>110</v>
      </c>
      <c r="O52" s="119">
        <v>119</v>
      </c>
      <c r="P52" s="120">
        <f t="shared" si="11"/>
        <v>333</v>
      </c>
    </row>
    <row r="53" spans="2:16" ht="19.5" thickBot="1">
      <c r="B53" s="372" t="s">
        <v>43</v>
      </c>
      <c r="C53" s="373"/>
      <c r="D53" s="374"/>
      <c r="E53" s="121">
        <f>SUM(E48:E52)</f>
        <v>556</v>
      </c>
      <c r="F53" s="122">
        <f>SUM(F48:F52)</f>
        <v>585</v>
      </c>
      <c r="G53" s="122">
        <f>SUM(G48:G52)</f>
        <v>572</v>
      </c>
      <c r="H53" s="123">
        <f t="shared" si="10"/>
        <v>1713</v>
      </c>
      <c r="J53" s="372" t="s">
        <v>43</v>
      </c>
      <c r="K53" s="373"/>
      <c r="L53" s="374"/>
      <c r="M53" s="121">
        <f>SUM(M48:M52)</f>
        <v>605</v>
      </c>
      <c r="N53" s="122">
        <f>SUM(N48:N52)</f>
        <v>516</v>
      </c>
      <c r="O53" s="122">
        <f>SUM(O48:O52)</f>
        <v>616</v>
      </c>
      <c r="P53" s="123">
        <f t="shared" si="11"/>
        <v>1737</v>
      </c>
    </row>
    <row r="54" spans="2:16" ht="20.25" thickBot="1">
      <c r="B54" s="375" t="s">
        <v>42</v>
      </c>
      <c r="C54" s="376"/>
      <c r="D54" s="6">
        <f>SUM(E54:H54)</f>
        <v>2</v>
      </c>
      <c r="E54" s="124">
        <f>IF(E53&gt;M53,2,0)+IF(E53&lt;M53,0)+IF(E53=M53,1)</f>
        <v>0</v>
      </c>
      <c r="F54" s="125">
        <f>IF(F53&gt;N53,2,0)+IF(F53&lt;N53,0)+IF(F53=N53,1)</f>
        <v>2</v>
      </c>
      <c r="G54" s="125">
        <f>IF(G53&gt;O53,2,0)+IF(G53&lt;O53,0)+IF(G53=O53,1)</f>
        <v>0</v>
      </c>
      <c r="H54" s="126">
        <f>IF(H53&gt;P53,2,0)+IF(H53&lt;P53,0)+IF(H53=P53,1)</f>
        <v>0</v>
      </c>
      <c r="J54" s="375" t="s">
        <v>42</v>
      </c>
      <c r="K54" s="376"/>
      <c r="L54" s="6">
        <f>SUM(M54:P54)</f>
        <v>6</v>
      </c>
      <c r="M54" s="124">
        <f>IF(M53&gt;E53,2,0)+IF(M53&lt;E53,0)+IF(M53=E53,1)</f>
        <v>2</v>
      </c>
      <c r="N54" s="125">
        <f>IF(N53&gt;F53,2,0)+IF(N53&lt;F53,0)+IF(N53=F53,1)</f>
        <v>0</v>
      </c>
      <c r="O54" s="125">
        <f>IF(O53&gt;G53,2,0)+IF(O53&lt;G53,0)+IF(O53=G53,1)</f>
        <v>2</v>
      </c>
      <c r="P54" s="126">
        <f>IF(P53&gt;H53,2,0)+IF(P53&lt;H53,0)+IF(P53=H53,1)</f>
        <v>2</v>
      </c>
    </row>
    <row r="55" spans="2:16" ht="15.75" thickBot="1"/>
    <row r="56" spans="2:16" ht="21.75" thickTop="1" thickBot="1">
      <c r="B56" s="383" t="s">
        <v>222</v>
      </c>
      <c r="C56" s="384"/>
      <c r="D56" s="384"/>
      <c r="E56" s="384"/>
      <c r="F56" s="384"/>
      <c r="G56" s="384"/>
      <c r="H56" s="385"/>
      <c r="J56" s="383" t="s">
        <v>223</v>
      </c>
      <c r="K56" s="384"/>
      <c r="L56" s="384"/>
      <c r="M56" s="384"/>
      <c r="N56" s="384"/>
      <c r="O56" s="384"/>
      <c r="P56" s="385"/>
    </row>
    <row r="57" spans="2:16" ht="17.25" thickTop="1">
      <c r="B57" s="386" t="s">
        <v>155</v>
      </c>
      <c r="C57" s="387"/>
      <c r="D57" s="387"/>
      <c r="E57" s="11" t="s">
        <v>172</v>
      </c>
      <c r="F57" s="387" t="s">
        <v>169</v>
      </c>
      <c r="G57" s="387"/>
      <c r="H57" s="388"/>
      <c r="I57" s="143"/>
      <c r="J57" s="386" t="s">
        <v>97</v>
      </c>
      <c r="K57" s="387"/>
      <c r="L57" s="387"/>
      <c r="M57" s="11" t="s">
        <v>172</v>
      </c>
      <c r="N57" s="387" t="s">
        <v>169</v>
      </c>
      <c r="O57" s="387"/>
      <c r="P57" s="388"/>
    </row>
    <row r="58" spans="2:16" ht="16.5">
      <c r="B58" s="380" t="s">
        <v>163</v>
      </c>
      <c r="C58" s="381"/>
      <c r="D58" s="381"/>
      <c r="E58" s="11" t="s">
        <v>172</v>
      </c>
      <c r="F58" s="381" t="s">
        <v>142</v>
      </c>
      <c r="G58" s="381"/>
      <c r="H58" s="382"/>
      <c r="I58" s="143"/>
      <c r="J58" s="380" t="s">
        <v>2</v>
      </c>
      <c r="K58" s="381"/>
      <c r="L58" s="381"/>
      <c r="M58" s="11" t="s">
        <v>172</v>
      </c>
      <c r="N58" s="381" t="s">
        <v>175</v>
      </c>
      <c r="O58" s="381"/>
      <c r="P58" s="382"/>
    </row>
    <row r="59" spans="2:16" ht="16.5">
      <c r="B59" s="380" t="s">
        <v>176</v>
      </c>
      <c r="C59" s="381"/>
      <c r="D59" s="381"/>
      <c r="E59" s="11" t="s">
        <v>172</v>
      </c>
      <c r="F59" s="381" t="s">
        <v>228</v>
      </c>
      <c r="G59" s="381"/>
      <c r="H59" s="382"/>
      <c r="I59" s="143"/>
      <c r="J59" s="380" t="s">
        <v>1</v>
      </c>
      <c r="K59" s="381"/>
      <c r="L59" s="381"/>
      <c r="M59" s="11" t="s">
        <v>172</v>
      </c>
      <c r="N59" s="381" t="s">
        <v>96</v>
      </c>
      <c r="O59" s="381"/>
      <c r="P59" s="382"/>
    </row>
    <row r="60" spans="2:16" ht="16.5">
      <c r="B60" s="380" t="s">
        <v>95</v>
      </c>
      <c r="C60" s="381"/>
      <c r="D60" s="381"/>
      <c r="E60" s="11" t="s">
        <v>172</v>
      </c>
      <c r="F60" s="381" t="s">
        <v>1</v>
      </c>
      <c r="G60" s="381"/>
      <c r="H60" s="382"/>
      <c r="I60" s="143"/>
      <c r="J60" s="380" t="s">
        <v>95</v>
      </c>
      <c r="K60" s="381"/>
      <c r="L60" s="381"/>
      <c r="M60" s="11" t="s">
        <v>172</v>
      </c>
      <c r="N60" s="381" t="s">
        <v>228</v>
      </c>
      <c r="O60" s="381"/>
      <c r="P60" s="382"/>
    </row>
    <row r="61" spans="2:16" ht="16.5">
      <c r="B61" s="380" t="s">
        <v>96</v>
      </c>
      <c r="C61" s="381"/>
      <c r="D61" s="381"/>
      <c r="E61" s="11" t="s">
        <v>172</v>
      </c>
      <c r="F61" s="381" t="s">
        <v>2</v>
      </c>
      <c r="G61" s="381"/>
      <c r="H61" s="382"/>
      <c r="I61" s="143"/>
      <c r="J61" s="380" t="s">
        <v>176</v>
      </c>
      <c r="K61" s="381"/>
      <c r="L61" s="381"/>
      <c r="M61" s="11" t="s">
        <v>172</v>
      </c>
      <c r="N61" s="381" t="s">
        <v>142</v>
      </c>
      <c r="O61" s="381"/>
      <c r="P61" s="382"/>
    </row>
    <row r="62" spans="2:16" ht="17.25" thickBot="1">
      <c r="B62" s="389" t="s">
        <v>175</v>
      </c>
      <c r="C62" s="390"/>
      <c r="D62" s="390"/>
      <c r="E62" s="144" t="s">
        <v>172</v>
      </c>
      <c r="F62" s="390" t="s">
        <v>97</v>
      </c>
      <c r="G62" s="390"/>
      <c r="H62" s="391"/>
      <c r="I62" s="143"/>
      <c r="J62" s="389" t="s">
        <v>163</v>
      </c>
      <c r="K62" s="390"/>
      <c r="L62" s="390"/>
      <c r="M62" s="144" t="s">
        <v>172</v>
      </c>
      <c r="N62" s="390" t="s">
        <v>155</v>
      </c>
      <c r="O62" s="390"/>
      <c r="P62" s="391"/>
    </row>
    <row r="63" spans="2:16" ht="15.75" thickTop="1"/>
  </sheetData>
  <mergeCells count="123">
    <mergeCell ref="B51:D51"/>
    <mergeCell ref="J51:L51"/>
    <mergeCell ref="B52:D52"/>
    <mergeCell ref="J52:L52"/>
    <mergeCell ref="B53:D53"/>
    <mergeCell ref="J53:L53"/>
    <mergeCell ref="B54:C54"/>
    <mergeCell ref="J54:K54"/>
    <mergeCell ref="B45:C45"/>
    <mergeCell ref="J45:K45"/>
    <mergeCell ref="B47:H47"/>
    <mergeCell ref="J47:P47"/>
    <mergeCell ref="B48:D48"/>
    <mergeCell ref="J48:L48"/>
    <mergeCell ref="B49:D49"/>
    <mergeCell ref="J49:L49"/>
    <mergeCell ref="B50:D50"/>
    <mergeCell ref="J50:L50"/>
    <mergeCell ref="B40:D40"/>
    <mergeCell ref="J40:L40"/>
    <mergeCell ref="B41:D41"/>
    <mergeCell ref="J41:L41"/>
    <mergeCell ref="B42:D42"/>
    <mergeCell ref="J42:L42"/>
    <mergeCell ref="B43:D43"/>
    <mergeCell ref="J43:L43"/>
    <mergeCell ref="B44:D44"/>
    <mergeCell ref="J44:L44"/>
    <mergeCell ref="B34:D34"/>
    <mergeCell ref="J34:L34"/>
    <mergeCell ref="B35:D35"/>
    <mergeCell ref="J35:L35"/>
    <mergeCell ref="B36:C36"/>
    <mergeCell ref="J36:K36"/>
    <mergeCell ref="B38:H38"/>
    <mergeCell ref="J38:P38"/>
    <mergeCell ref="B39:D39"/>
    <mergeCell ref="J39:L39"/>
    <mergeCell ref="B29:H29"/>
    <mergeCell ref="J29:P29"/>
    <mergeCell ref="B30:D30"/>
    <mergeCell ref="J30:L30"/>
    <mergeCell ref="B31:D31"/>
    <mergeCell ref="J31:L31"/>
    <mergeCell ref="B32:D32"/>
    <mergeCell ref="J32:L32"/>
    <mergeCell ref="B33:D33"/>
    <mergeCell ref="J33:L33"/>
    <mergeCell ref="B23:D23"/>
    <mergeCell ref="J23:L23"/>
    <mergeCell ref="B24:D24"/>
    <mergeCell ref="J24:L24"/>
    <mergeCell ref="B25:D25"/>
    <mergeCell ref="J25:L25"/>
    <mergeCell ref="B26:D26"/>
    <mergeCell ref="J26:L26"/>
    <mergeCell ref="B27:C27"/>
    <mergeCell ref="J27:K27"/>
    <mergeCell ref="B17:D17"/>
    <mergeCell ref="J17:L17"/>
    <mergeCell ref="B18:C18"/>
    <mergeCell ref="J18:K18"/>
    <mergeCell ref="B20:H20"/>
    <mergeCell ref="J20:P20"/>
    <mergeCell ref="B21:D21"/>
    <mergeCell ref="J21:L21"/>
    <mergeCell ref="B22:D22"/>
    <mergeCell ref="J22:L22"/>
    <mergeCell ref="B12:D12"/>
    <mergeCell ref="J12:L12"/>
    <mergeCell ref="B13:D13"/>
    <mergeCell ref="J13:L13"/>
    <mergeCell ref="B14:D14"/>
    <mergeCell ref="J14:L14"/>
    <mergeCell ref="B15:D15"/>
    <mergeCell ref="J15:L15"/>
    <mergeCell ref="B16:D16"/>
    <mergeCell ref="J16:L16"/>
    <mergeCell ref="B6:D6"/>
    <mergeCell ref="J6:L6"/>
    <mergeCell ref="B7:D7"/>
    <mergeCell ref="J7:L7"/>
    <mergeCell ref="B8:D8"/>
    <mergeCell ref="J8:L8"/>
    <mergeCell ref="B9:C9"/>
    <mergeCell ref="J9:K9"/>
    <mergeCell ref="B11:H11"/>
    <mergeCell ref="J11:P11"/>
    <mergeCell ref="B4:D4"/>
    <mergeCell ref="J4:L4"/>
    <mergeCell ref="A1:Q1"/>
    <mergeCell ref="B2:H2"/>
    <mergeCell ref="J2:P2"/>
    <mergeCell ref="B3:D3"/>
    <mergeCell ref="J3:L3"/>
    <mergeCell ref="B5:D5"/>
    <mergeCell ref="J5:L5"/>
    <mergeCell ref="B58:D58"/>
    <mergeCell ref="F58:H58"/>
    <mergeCell ref="J58:L58"/>
    <mergeCell ref="N58:P58"/>
    <mergeCell ref="B59:D59"/>
    <mergeCell ref="F59:H59"/>
    <mergeCell ref="J59:L59"/>
    <mergeCell ref="N59:P59"/>
    <mergeCell ref="B56:H56"/>
    <mergeCell ref="J56:P56"/>
    <mergeCell ref="B57:D57"/>
    <mergeCell ref="F57:H57"/>
    <mergeCell ref="J57:L57"/>
    <mergeCell ref="N57:P57"/>
    <mergeCell ref="B62:D62"/>
    <mergeCell ref="F62:H62"/>
    <mergeCell ref="J62:L62"/>
    <mergeCell ref="N62:P62"/>
    <mergeCell ref="B60:D60"/>
    <mergeCell ref="F60:H60"/>
    <mergeCell ref="J60:L60"/>
    <mergeCell ref="N60:P60"/>
    <mergeCell ref="B61:D61"/>
    <mergeCell ref="F61:H61"/>
    <mergeCell ref="J61:L61"/>
    <mergeCell ref="N61:P61"/>
  </mergeCells>
  <conditionalFormatting sqref="E3:G7">
    <cfRule type="cellIs" dxfId="271" priority="38" operator="greaterThanOrEqual">
      <formula>150</formula>
    </cfRule>
  </conditionalFormatting>
  <conditionalFormatting sqref="E12:G16">
    <cfRule type="cellIs" dxfId="270" priority="41" operator="greaterThanOrEqual">
      <formula>150</formula>
    </cfRule>
  </conditionalFormatting>
  <conditionalFormatting sqref="E21:G25">
    <cfRule type="cellIs" dxfId="269" priority="8" operator="greaterThanOrEqual">
      <formula>150</formula>
    </cfRule>
  </conditionalFormatting>
  <conditionalFormatting sqref="E30:G34">
    <cfRule type="cellIs" dxfId="268" priority="11" operator="greaterThanOrEqual">
      <formula>150</formula>
    </cfRule>
  </conditionalFormatting>
  <conditionalFormatting sqref="E39:G43">
    <cfRule type="cellIs" dxfId="267" priority="2" operator="greaterThanOrEqual">
      <formula>150</formula>
    </cfRule>
  </conditionalFormatting>
  <conditionalFormatting sqref="E48:G52">
    <cfRule type="cellIs" dxfId="266" priority="5" operator="greaterThanOrEqual">
      <formula>150</formula>
    </cfRule>
  </conditionalFormatting>
  <conditionalFormatting sqref="H3:H7 P3:P7">
    <cfRule type="cellIs" dxfId="265" priority="39" operator="greaterThanOrEqual">
      <formula>400</formula>
    </cfRule>
  </conditionalFormatting>
  <conditionalFormatting sqref="H12:H16 P12:P16">
    <cfRule type="cellIs" dxfId="264" priority="42" operator="greaterThanOrEqual">
      <formula>400</formula>
    </cfRule>
  </conditionalFormatting>
  <conditionalFormatting sqref="H21:H25 P21:P25">
    <cfRule type="cellIs" dxfId="263" priority="9" operator="greaterThanOrEqual">
      <formula>400</formula>
    </cfRule>
  </conditionalFormatting>
  <conditionalFormatting sqref="H30:H34 P30:P34">
    <cfRule type="cellIs" dxfId="262" priority="12" operator="greaterThanOrEqual">
      <formula>400</formula>
    </cfRule>
  </conditionalFormatting>
  <conditionalFormatting sqref="H39:H43 P39:P43">
    <cfRule type="cellIs" dxfId="261" priority="3" operator="greaterThanOrEqual">
      <formula>400</formula>
    </cfRule>
  </conditionalFormatting>
  <conditionalFormatting sqref="H48:H52 P48:P52">
    <cfRule type="cellIs" dxfId="260" priority="6" operator="greaterThanOrEqual">
      <formula>400</formula>
    </cfRule>
  </conditionalFormatting>
  <conditionalFormatting sqref="M3:O7">
    <cfRule type="cellIs" dxfId="259" priority="37" operator="greaterThanOrEqual">
      <formula>150</formula>
    </cfRule>
  </conditionalFormatting>
  <conditionalFormatting sqref="M12:O16">
    <cfRule type="cellIs" dxfId="258" priority="40" operator="greaterThanOrEqual">
      <formula>150</formula>
    </cfRule>
  </conditionalFormatting>
  <conditionalFormatting sqref="M21:O25">
    <cfRule type="cellIs" dxfId="257" priority="7" operator="greaterThanOrEqual">
      <formula>150</formula>
    </cfRule>
  </conditionalFormatting>
  <conditionalFormatting sqref="M30:O34">
    <cfRule type="cellIs" dxfId="256" priority="10" operator="greaterThanOrEqual">
      <formula>150</formula>
    </cfRule>
  </conditionalFormatting>
  <conditionalFormatting sqref="M39:O43">
    <cfRule type="cellIs" dxfId="255" priority="1" operator="greaterThanOrEqual">
      <formula>150</formula>
    </cfRule>
  </conditionalFormatting>
  <conditionalFormatting sqref="M48:O52">
    <cfRule type="cellIs" dxfId="254" priority="4" operator="greaterThanOrEqual">
      <formula>150</formula>
    </cfRule>
  </conditionalFormatting>
  <pageMargins left="0.7" right="0.7" top="0.75" bottom="0.75" header="0.3" footer="0.3"/>
  <pageSetup orientation="portrait" r:id="rId1"/>
  <headerFooter>
    <oddFooter>&amp;C_x000D_&amp;1#&amp;"Calibri"&amp;10&amp;K000000 DSV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6</vt:i4>
      </vt:variant>
    </vt:vector>
  </HeadingPairs>
  <TitlesOfParts>
    <vt:vector size="35" baseType="lpstr">
      <vt:lpstr>Standings</vt:lpstr>
      <vt:lpstr>15</vt:lpstr>
      <vt:lpstr>Overall</vt:lpstr>
      <vt:lpstr>AwayAvg</vt:lpstr>
      <vt:lpstr>Weekly</vt:lpstr>
      <vt:lpstr>Highs</vt:lpstr>
      <vt:lpstr>Points</vt:lpstr>
      <vt:lpstr>Schedule</vt:lpstr>
      <vt:lpstr>1</vt:lpstr>
      <vt:lpstr>2</vt:lpstr>
      <vt:lpstr>3</vt:lpstr>
      <vt:lpstr>4</vt:lpstr>
      <vt:lpstr>5</vt:lpstr>
      <vt:lpstr>6</vt:lpstr>
      <vt:lpstr>7</vt:lpstr>
      <vt:lpstr>8</vt:lpstr>
      <vt:lpstr>9</vt:lpstr>
      <vt:lpstr>10</vt:lpstr>
      <vt:lpstr>11</vt:lpstr>
      <vt:lpstr>12</vt:lpstr>
      <vt:lpstr>13</vt:lpstr>
      <vt:lpstr>14</vt:lpstr>
      <vt:lpstr>16</vt:lpstr>
      <vt:lpstr>Triple Strike Pool</vt:lpstr>
      <vt:lpstr>Rosters</vt:lpstr>
      <vt:lpstr>Payouts</vt:lpstr>
      <vt:lpstr>Rules</vt:lpstr>
      <vt:lpstr>TeamCapts</vt:lpstr>
      <vt:lpstr>Printable Schedule</vt:lpstr>
      <vt:lpstr>AwayAvg!Print_Area</vt:lpstr>
      <vt:lpstr>Overall!Print_Area</vt:lpstr>
      <vt:lpstr>Points!Print_Area</vt:lpstr>
      <vt:lpstr>'Printable Schedule'!Print_Area</vt:lpstr>
      <vt:lpstr>Rules!Print_Area</vt:lpstr>
      <vt:lpstr>Standings!Print_Area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dc:creator>
  <cp:lastModifiedBy>Michael Miccichi</cp:lastModifiedBy>
  <cp:lastPrinted>2022-01-14T00:31:42Z</cp:lastPrinted>
  <dcterms:created xsi:type="dcterms:W3CDTF">2015-08-02T21:02:37Z</dcterms:created>
  <dcterms:modified xsi:type="dcterms:W3CDTF">2024-12-27T03:05:24Z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6c1fee-2f04-49ca-98cf-bcf61896c7fa_Enabled">
    <vt:lpwstr>true</vt:lpwstr>
  </property>
  <property fmtid="{D5CDD505-2E9C-101B-9397-08002B2CF9AE}" pid="3" name="MSIP_Label_fc6c1fee-2f04-49ca-98cf-bcf61896c7fa_SetDate">
    <vt:lpwstr>2024-11-27T16:54:22Z</vt:lpwstr>
  </property>
  <property fmtid="{D5CDD505-2E9C-101B-9397-08002B2CF9AE}" pid="4" name="MSIP_Label_fc6c1fee-2f04-49ca-98cf-bcf61896c7fa_Method">
    <vt:lpwstr>Standard</vt:lpwstr>
  </property>
  <property fmtid="{D5CDD505-2E9C-101B-9397-08002B2CF9AE}" pid="5" name="MSIP_Label_fc6c1fee-2f04-49ca-98cf-bcf61896c7fa_Name">
    <vt:lpwstr>Internal</vt:lpwstr>
  </property>
  <property fmtid="{D5CDD505-2E9C-101B-9397-08002B2CF9AE}" pid="6" name="MSIP_Label_fc6c1fee-2f04-49ca-98cf-bcf61896c7fa_SiteId">
    <vt:lpwstr>4a90c23a-3ece-4ef2-b857-522f23b8204c</vt:lpwstr>
  </property>
  <property fmtid="{D5CDD505-2E9C-101B-9397-08002B2CF9AE}" pid="7" name="MSIP_Label_fc6c1fee-2f04-49ca-98cf-bcf61896c7fa_ActionId">
    <vt:lpwstr>c54f1b6b-6828-4b95-b5ed-386017ae9723</vt:lpwstr>
  </property>
  <property fmtid="{D5CDD505-2E9C-101B-9397-08002B2CF9AE}" pid="8" name="MSIP_Label_fc6c1fee-2f04-49ca-98cf-bcf61896c7fa_ContentBits">
    <vt:lpwstr>2</vt:lpwstr>
  </property>
</Properties>
</file>