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4BCF0937-1EBE-469C-B16E-1ADA58EFA8E5}" xr6:coauthVersionLast="47" xr6:coauthVersionMax="47" xr10:uidLastSave="{00000000-0000-0000-0000-000000000000}"/>
  <bookViews>
    <workbookView xWindow="-120" yWindow="-120" windowWidth="29040" windowHeight="15720" tabRatio="845" xr2:uid="{00000000-000D-0000-FFFF-FFFF00000000}"/>
  </bookViews>
  <sheets>
    <sheet name="Standings" sheetId="10" r:id="rId1"/>
    <sheet name="9" sheetId="137" r:id="rId2"/>
    <sheet name="Overall" sheetId="8" r:id="rId3"/>
    <sheet name="AwayAvg" sheetId="13" r:id="rId4"/>
    <sheet name="Highs" sheetId="77" r:id="rId5"/>
    <sheet name="Weekly" sheetId="76" r:id="rId6"/>
    <sheet name="Points" sheetId="61"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10" sheetId="138" r:id="rId17"/>
    <sheet name="Triple Strike Pool" sheetId="100" r:id="rId18"/>
    <sheet name="Rosters" sheetId="2" r:id="rId19"/>
    <sheet name="Payouts" sheetId="6" r:id="rId20"/>
    <sheet name="Rules" sheetId="4" r:id="rId21"/>
    <sheet name="TeamCapts" sheetId="15" r:id="rId22"/>
    <sheet name="Printable Schedule" sheetId="59" r:id="rId23"/>
  </sheets>
  <definedNames>
    <definedName name="_xlnm._FilterDatabase" localSheetId="3" hidden="1">AwayAvg!$A$1:$AN$1</definedName>
    <definedName name="_xlnm._FilterDatabase" localSheetId="2" hidden="1">Overall!$A$94:$AR$132</definedName>
    <definedName name="_xlnm._FilterDatabase" localSheetId="0" hidden="1">Standings!$B$2:$J$14</definedName>
    <definedName name="_xlnm._FilterDatabase" localSheetId="21" hidden="1">TeamCapts!$A$1:$E$1</definedName>
    <definedName name="_xlnm._FilterDatabase" localSheetId="17" hidden="1">'Triple Strike Pool'!$A$5:$C$5</definedName>
    <definedName name="_xlnm.Print_Area" localSheetId="3">AwayAvg!$A$1:$AL$67</definedName>
    <definedName name="_xlnm.Print_Area" localSheetId="2">Overall!$B$1:$AV$7</definedName>
    <definedName name="_xlnm.Print_Area" localSheetId="6">Points!$A$1:$AL$15</definedName>
    <definedName name="_xlnm.Print_Area" localSheetId="22">'Printable Schedule'!$A$1:$L$71</definedName>
    <definedName name="_xlnm.Print_Area" localSheetId="20">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4" i="138" l="1"/>
  <c r="N54" i="138"/>
  <c r="O53" i="138"/>
  <c r="N53" i="138"/>
  <c r="M53" i="138"/>
  <c r="M54" i="138" s="1"/>
  <c r="H53" i="138"/>
  <c r="G53" i="138"/>
  <c r="G54" i="138" s="1"/>
  <c r="F53" i="138"/>
  <c r="F54" i="138" s="1"/>
  <c r="E53" i="138"/>
  <c r="E54" i="138" s="1"/>
  <c r="P52" i="138"/>
  <c r="H52" i="138"/>
  <c r="P51" i="138"/>
  <c r="H51" i="138"/>
  <c r="P50" i="138"/>
  <c r="H50" i="138"/>
  <c r="P49" i="138"/>
  <c r="H49" i="138"/>
  <c r="P48" i="138"/>
  <c r="H48" i="138"/>
  <c r="E45" i="138"/>
  <c r="P44" i="138"/>
  <c r="P45" i="138" s="1"/>
  <c r="O44" i="138"/>
  <c r="O45" i="138" s="1"/>
  <c r="N44" i="138"/>
  <c r="N45" i="138" s="1"/>
  <c r="M44" i="138"/>
  <c r="M45" i="138" s="1"/>
  <c r="G44" i="138"/>
  <c r="F44" i="138"/>
  <c r="H44" i="138" s="1"/>
  <c r="H45" i="138" s="1"/>
  <c r="E44" i="138"/>
  <c r="P43" i="138"/>
  <c r="H43" i="138"/>
  <c r="P42" i="138"/>
  <c r="H42" i="138"/>
  <c r="P41" i="138"/>
  <c r="H41" i="138"/>
  <c r="P40" i="138"/>
  <c r="H40" i="138"/>
  <c r="P39" i="138"/>
  <c r="H39" i="138"/>
  <c r="G36" i="138"/>
  <c r="P35" i="138"/>
  <c r="O35" i="138"/>
  <c r="O36" i="138" s="1"/>
  <c r="N35" i="138"/>
  <c r="N36" i="138" s="1"/>
  <c r="M35" i="138"/>
  <c r="M36" i="138" s="1"/>
  <c r="G35" i="138"/>
  <c r="F35" i="138"/>
  <c r="F36" i="138" s="1"/>
  <c r="E35" i="138"/>
  <c r="E36" i="138" s="1"/>
  <c r="P34" i="138"/>
  <c r="H34" i="138"/>
  <c r="P33" i="138"/>
  <c r="H33" i="138"/>
  <c r="P32" i="138"/>
  <c r="H32" i="138"/>
  <c r="P31" i="138"/>
  <c r="H31" i="138"/>
  <c r="P30" i="138"/>
  <c r="H30" i="138"/>
  <c r="O27" i="138"/>
  <c r="N27" i="138"/>
  <c r="O26" i="138"/>
  <c r="N26" i="138"/>
  <c r="M26" i="138"/>
  <c r="M27" i="138" s="1"/>
  <c r="H26" i="138"/>
  <c r="G26" i="138"/>
  <c r="G27" i="138" s="1"/>
  <c r="F26" i="138"/>
  <c r="F27" i="138" s="1"/>
  <c r="E26" i="138"/>
  <c r="E27" i="138" s="1"/>
  <c r="P25" i="138"/>
  <c r="H25" i="138"/>
  <c r="P24" i="138"/>
  <c r="H24" i="138"/>
  <c r="P23" i="138"/>
  <c r="H23" i="138"/>
  <c r="P22" i="138"/>
  <c r="H22" i="138"/>
  <c r="P21" i="138"/>
  <c r="H21" i="138"/>
  <c r="N18" i="138"/>
  <c r="E18" i="138"/>
  <c r="P17" i="138"/>
  <c r="P18" i="138" s="1"/>
  <c r="O17" i="138"/>
  <c r="O18" i="138" s="1"/>
  <c r="N17" i="138"/>
  <c r="M17" i="138"/>
  <c r="M18" i="138" s="1"/>
  <c r="L18" i="138" s="1"/>
  <c r="H17" i="138"/>
  <c r="H18" i="138" s="1"/>
  <c r="G17" i="138"/>
  <c r="G18" i="138" s="1"/>
  <c r="F17" i="138"/>
  <c r="F18" i="138" s="1"/>
  <c r="D18" i="138" s="1"/>
  <c r="E17" i="138"/>
  <c r="P16" i="138"/>
  <c r="H16" i="138"/>
  <c r="P15" i="138"/>
  <c r="H15" i="138"/>
  <c r="P14" i="138"/>
  <c r="H14" i="138"/>
  <c r="P13" i="138"/>
  <c r="H13" i="138"/>
  <c r="P12" i="138"/>
  <c r="H12" i="138"/>
  <c r="G9" i="138"/>
  <c r="P8" i="138"/>
  <c r="O8" i="138"/>
  <c r="O9" i="138" s="1"/>
  <c r="N8" i="138"/>
  <c r="N9" i="138" s="1"/>
  <c r="M8" i="138"/>
  <c r="M9" i="138" s="1"/>
  <c r="G8" i="138"/>
  <c r="F8" i="138"/>
  <c r="F9" i="138" s="1"/>
  <c r="E8" i="138"/>
  <c r="E9" i="138" s="1"/>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3" i="13"/>
  <c r="C3" i="13"/>
  <c r="D44" i="13"/>
  <c r="C44" i="13"/>
  <c r="D18" i="13"/>
  <c r="C18"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0" i="8"/>
  <c r="AP100" i="8"/>
  <c r="AQ100" i="8"/>
  <c r="AR100" i="8"/>
  <c r="AO117" i="8"/>
  <c r="AP117" i="8"/>
  <c r="AQ117" i="8"/>
  <c r="AR117" i="8"/>
  <c r="AO115" i="8"/>
  <c r="AP115" i="8"/>
  <c r="AQ115" i="8"/>
  <c r="AR115" i="8"/>
  <c r="AO111" i="8"/>
  <c r="AP111" i="8"/>
  <c r="AQ111" i="8"/>
  <c r="AR111" i="8"/>
  <c r="AO116" i="8"/>
  <c r="AP116" i="8"/>
  <c r="AQ116" i="8"/>
  <c r="AR116" i="8"/>
  <c r="AO99" i="8"/>
  <c r="AP99" i="8"/>
  <c r="AQ99" i="8"/>
  <c r="AR99" i="8"/>
  <c r="AO102" i="8"/>
  <c r="AP102" i="8"/>
  <c r="AQ102" i="8"/>
  <c r="AR102" i="8"/>
  <c r="AO101" i="8"/>
  <c r="AP101" i="8"/>
  <c r="AQ101" i="8"/>
  <c r="AR101" i="8"/>
  <c r="AO106" i="8"/>
  <c r="AP106" i="8"/>
  <c r="AQ106" i="8"/>
  <c r="AR106" i="8"/>
  <c r="AO113" i="8"/>
  <c r="AP113" i="8"/>
  <c r="AQ113" i="8"/>
  <c r="AR113" i="8"/>
  <c r="AO112" i="8"/>
  <c r="AP112" i="8"/>
  <c r="AQ112" i="8"/>
  <c r="AR112" i="8"/>
  <c r="AO103" i="8"/>
  <c r="AP103" i="8"/>
  <c r="AQ103" i="8"/>
  <c r="AR103" i="8"/>
  <c r="AO98" i="8"/>
  <c r="AP98" i="8"/>
  <c r="AQ98" i="8"/>
  <c r="AR98" i="8"/>
  <c r="AO104" i="8"/>
  <c r="AP104" i="8"/>
  <c r="AQ104" i="8"/>
  <c r="AR104" i="8"/>
  <c r="AO96" i="8"/>
  <c r="AP96" i="8"/>
  <c r="AQ96" i="8"/>
  <c r="AR96" i="8"/>
  <c r="AO95" i="8"/>
  <c r="AP95" i="8"/>
  <c r="AQ95" i="8"/>
  <c r="AR95" i="8"/>
  <c r="AO110" i="8"/>
  <c r="AP110" i="8"/>
  <c r="AQ110" i="8"/>
  <c r="AR110" i="8"/>
  <c r="AO97" i="8"/>
  <c r="AP97" i="8"/>
  <c r="AQ97" i="8"/>
  <c r="AR9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7" i="8"/>
  <c r="AQ87" i="8"/>
  <c r="AP87" i="8"/>
  <c r="AO87" i="8"/>
  <c r="AR88" i="8"/>
  <c r="AQ88" i="8"/>
  <c r="AP88" i="8"/>
  <c r="AO88" i="8"/>
  <c r="AR89" i="8"/>
  <c r="AQ89" i="8"/>
  <c r="AP89" i="8"/>
  <c r="AO89" i="8"/>
  <c r="AR86" i="8"/>
  <c r="AQ86" i="8"/>
  <c r="AP86" i="8"/>
  <c r="AO86" i="8"/>
  <c r="AR90" i="8"/>
  <c r="AQ90" i="8"/>
  <c r="AP90" i="8"/>
  <c r="AO90" i="8"/>
  <c r="AR83" i="8"/>
  <c r="AQ83" i="8"/>
  <c r="AP83" i="8"/>
  <c r="AO83" i="8"/>
  <c r="AR80" i="8"/>
  <c r="AQ80" i="8"/>
  <c r="AP80" i="8"/>
  <c r="AO80" i="8"/>
  <c r="AR81" i="8"/>
  <c r="AQ81" i="8"/>
  <c r="AP81" i="8"/>
  <c r="AO81" i="8"/>
  <c r="AR79" i="8"/>
  <c r="AQ79" i="8"/>
  <c r="AP79" i="8"/>
  <c r="AO79" i="8"/>
  <c r="AR82" i="8"/>
  <c r="AQ82" i="8"/>
  <c r="AP82" i="8"/>
  <c r="AO82" i="8"/>
  <c r="AR71" i="8"/>
  <c r="AQ71" i="8"/>
  <c r="AP71" i="8"/>
  <c r="AO71" i="8"/>
  <c r="AR75" i="8"/>
  <c r="AQ75" i="8"/>
  <c r="AP75" i="8"/>
  <c r="AO75" i="8"/>
  <c r="AR72" i="8"/>
  <c r="AQ72" i="8"/>
  <c r="AP72" i="8"/>
  <c r="AO72" i="8"/>
  <c r="AR74" i="8"/>
  <c r="AQ74" i="8"/>
  <c r="AP74" i="8"/>
  <c r="AO74" i="8"/>
  <c r="AR73" i="8"/>
  <c r="AQ73" i="8"/>
  <c r="AP73" i="8"/>
  <c r="AO73" i="8"/>
  <c r="AR76" i="8"/>
  <c r="AQ76" i="8"/>
  <c r="AP76" i="8"/>
  <c r="AO76" i="8"/>
  <c r="AR66" i="8"/>
  <c r="AQ66" i="8"/>
  <c r="AP66" i="8"/>
  <c r="AO66" i="8"/>
  <c r="AR64" i="8"/>
  <c r="AQ64" i="8"/>
  <c r="AP64" i="8"/>
  <c r="AO64" i="8"/>
  <c r="AR68" i="8"/>
  <c r="AQ68" i="8"/>
  <c r="AP68" i="8"/>
  <c r="AO68" i="8"/>
  <c r="AR67" i="8"/>
  <c r="AQ67" i="8"/>
  <c r="AP67" i="8"/>
  <c r="AO67" i="8"/>
  <c r="AR65" i="8"/>
  <c r="AQ65" i="8"/>
  <c r="AP65" i="8"/>
  <c r="AO65" i="8"/>
  <c r="AR61" i="8"/>
  <c r="AQ61" i="8"/>
  <c r="AP61" i="8"/>
  <c r="AO61" i="8"/>
  <c r="AR56" i="8"/>
  <c r="AQ56" i="8"/>
  <c r="AP56" i="8"/>
  <c r="AO56" i="8"/>
  <c r="AR60" i="8"/>
  <c r="AQ60" i="8"/>
  <c r="AP60" i="8"/>
  <c r="AO60" i="8"/>
  <c r="AR57" i="8"/>
  <c r="AQ57" i="8"/>
  <c r="AP57" i="8"/>
  <c r="AO57" i="8"/>
  <c r="AR58" i="8"/>
  <c r="AQ58" i="8"/>
  <c r="AP58" i="8"/>
  <c r="AO58" i="8"/>
  <c r="AR59" i="8"/>
  <c r="AQ59" i="8"/>
  <c r="AP59" i="8"/>
  <c r="AO59" i="8"/>
  <c r="AR51" i="8"/>
  <c r="AQ51" i="8"/>
  <c r="AP51" i="8"/>
  <c r="AO51" i="8"/>
  <c r="AR48" i="8"/>
  <c r="AQ48" i="8"/>
  <c r="AP48" i="8"/>
  <c r="AO48" i="8"/>
  <c r="AR49" i="8"/>
  <c r="AQ49" i="8"/>
  <c r="AP49" i="8"/>
  <c r="AO49" i="8"/>
  <c r="AR50" i="8"/>
  <c r="AQ50" i="8"/>
  <c r="AP50" i="8"/>
  <c r="AO50" i="8"/>
  <c r="AR53" i="8"/>
  <c r="AQ53" i="8"/>
  <c r="AP53" i="8"/>
  <c r="AO53" i="8"/>
  <c r="AR52" i="8"/>
  <c r="AQ52" i="8"/>
  <c r="AP52" i="8"/>
  <c r="AO52" i="8"/>
  <c r="AR40" i="8"/>
  <c r="AQ40" i="8"/>
  <c r="AP40" i="8"/>
  <c r="AO40" i="8"/>
  <c r="AR44" i="8"/>
  <c r="AQ44" i="8"/>
  <c r="AP44" i="8"/>
  <c r="AO44" i="8"/>
  <c r="AR41" i="8"/>
  <c r="AQ41" i="8"/>
  <c r="AP41" i="8"/>
  <c r="AO41" i="8"/>
  <c r="AR42" i="8"/>
  <c r="AQ42" i="8"/>
  <c r="AP42" i="8"/>
  <c r="AO42" i="8"/>
  <c r="AR43" i="8"/>
  <c r="AQ43" i="8"/>
  <c r="AP43" i="8"/>
  <c r="AO43" i="8"/>
  <c r="AR45" i="8"/>
  <c r="AQ45" i="8"/>
  <c r="AP45" i="8"/>
  <c r="AO45" i="8"/>
  <c r="AR34" i="8"/>
  <c r="AQ34" i="8"/>
  <c r="AP34" i="8"/>
  <c r="AO34" i="8"/>
  <c r="AR35" i="8"/>
  <c r="AQ35" i="8"/>
  <c r="AP35" i="8"/>
  <c r="AO35" i="8"/>
  <c r="AR33" i="8"/>
  <c r="AQ33" i="8"/>
  <c r="AP33" i="8"/>
  <c r="AO33" i="8"/>
  <c r="AR36" i="8"/>
  <c r="AQ36" i="8"/>
  <c r="AP36" i="8"/>
  <c r="AO36" i="8"/>
  <c r="AR37" i="8"/>
  <c r="AQ37" i="8"/>
  <c r="AP37" i="8"/>
  <c r="AO37" i="8"/>
  <c r="AR29" i="8"/>
  <c r="AQ29" i="8"/>
  <c r="AP29" i="8"/>
  <c r="AO29" i="8"/>
  <c r="AR27" i="8"/>
  <c r="AQ27" i="8"/>
  <c r="AP27" i="8"/>
  <c r="AO27" i="8"/>
  <c r="AR30" i="8"/>
  <c r="AQ30" i="8"/>
  <c r="AP30" i="8"/>
  <c r="AO30" i="8"/>
  <c r="AR26" i="8"/>
  <c r="AQ26" i="8"/>
  <c r="AP26" i="8"/>
  <c r="AO26" i="8"/>
  <c r="AR28" i="8"/>
  <c r="AQ28" i="8"/>
  <c r="AP28" i="8"/>
  <c r="AO28" i="8"/>
  <c r="AR19" i="8"/>
  <c r="AQ19" i="8"/>
  <c r="AP19" i="8"/>
  <c r="AO19" i="8"/>
  <c r="AR22" i="8"/>
  <c r="AQ22" i="8"/>
  <c r="AP22" i="8"/>
  <c r="AO22" i="8"/>
  <c r="AR23" i="8"/>
  <c r="AQ23" i="8"/>
  <c r="AP23" i="8"/>
  <c r="AO23" i="8"/>
  <c r="AR20" i="8"/>
  <c r="AQ20" i="8"/>
  <c r="AP20" i="8"/>
  <c r="AO20" i="8"/>
  <c r="AR18" i="8"/>
  <c r="AQ18" i="8"/>
  <c r="AP18" i="8"/>
  <c r="AO18" i="8"/>
  <c r="AR21" i="8"/>
  <c r="AQ21" i="8"/>
  <c r="AP21" i="8"/>
  <c r="AO21" i="8"/>
  <c r="AR10" i="8"/>
  <c r="AQ10" i="8"/>
  <c r="AP10" i="8"/>
  <c r="AO10" i="8"/>
  <c r="AR13" i="8"/>
  <c r="AQ13" i="8"/>
  <c r="AP13" i="8"/>
  <c r="AO13" i="8"/>
  <c r="AR14" i="8"/>
  <c r="AQ14" i="8"/>
  <c r="AP14" i="8"/>
  <c r="AO14" i="8"/>
  <c r="AR15" i="8"/>
  <c r="AQ15" i="8"/>
  <c r="AP15" i="8"/>
  <c r="AO15" i="8"/>
  <c r="AR12" i="8"/>
  <c r="AQ12" i="8"/>
  <c r="AP12" i="8"/>
  <c r="AO12" i="8"/>
  <c r="AR11" i="8"/>
  <c r="AQ11" i="8"/>
  <c r="AP11" i="8"/>
  <c r="AO11" i="8"/>
  <c r="AR2" i="8"/>
  <c r="AQ2" i="8"/>
  <c r="AP2" i="8"/>
  <c r="AO2" i="8"/>
  <c r="AR5" i="8"/>
  <c r="AQ5" i="8"/>
  <c r="AP5" i="8"/>
  <c r="AO5" i="8"/>
  <c r="AR4" i="8"/>
  <c r="AQ4" i="8"/>
  <c r="AP4" i="8"/>
  <c r="AO4" i="8"/>
  <c r="AR3" i="8"/>
  <c r="AQ3" i="8"/>
  <c r="AP3" i="8"/>
  <c r="AO3" i="8"/>
  <c r="AR6" i="8"/>
  <c r="AQ6" i="8"/>
  <c r="AP6" i="8"/>
  <c r="AO6" i="8"/>
  <c r="AR7" i="8"/>
  <c r="AQ7" i="8"/>
  <c r="AP7" i="8"/>
  <c r="AO7" i="8"/>
  <c r="AO108" i="8"/>
  <c r="AP108" i="8"/>
  <c r="AQ108" i="8"/>
  <c r="AR108" i="8"/>
  <c r="AO105" i="8"/>
  <c r="AP105" i="8"/>
  <c r="AQ105" i="8"/>
  <c r="AR105" i="8"/>
  <c r="AO107" i="8"/>
  <c r="AP107" i="8"/>
  <c r="AQ107" i="8"/>
  <c r="AR107"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19"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14" i="8"/>
  <c r="AQ114" i="8"/>
  <c r="AP114" i="8"/>
  <c r="AO114"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09" i="8"/>
  <c r="AQ109" i="8"/>
  <c r="AO109" i="8"/>
  <c r="AR109" i="8"/>
  <c r="C33" i="13"/>
  <c r="D33" i="13"/>
  <c r="C55" i="13"/>
  <c r="D55" i="13"/>
  <c r="AN40" i="8" l="1"/>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P9" i="138"/>
  <c r="L45" i="138"/>
  <c r="D36" i="138"/>
  <c r="D9" i="138"/>
  <c r="L9" i="138"/>
  <c r="P36" i="138"/>
  <c r="L36" i="138" s="1"/>
  <c r="H27" i="138"/>
  <c r="D27" i="138" s="1"/>
  <c r="F45" i="138"/>
  <c r="H8" i="138"/>
  <c r="H9" i="138" s="1"/>
  <c r="P26" i="138"/>
  <c r="P27" i="138" s="1"/>
  <c r="L27" i="138" s="1"/>
  <c r="H35" i="138"/>
  <c r="H36" i="138" s="1"/>
  <c r="G45" i="138"/>
  <c r="P53" i="138"/>
  <c r="P54" i="138" s="1"/>
  <c r="L54" i="138" s="1"/>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8"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8"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44"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5" i="8"/>
  <c r="E3"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5" i="8"/>
  <c r="AN83" i="8"/>
  <c r="AN90" i="8"/>
  <c r="AN19" i="8"/>
  <c r="AN102" i="8"/>
  <c r="AN34" i="8"/>
  <c r="AN44" i="8"/>
  <c r="AN53" i="8"/>
  <c r="AN56" i="8"/>
  <c r="AN68" i="8"/>
  <c r="AN140" i="8"/>
  <c r="AN110" i="8"/>
  <c r="AN116" i="8"/>
  <c r="AN118" i="8"/>
  <c r="AN48" i="8"/>
  <c r="AN67" i="8"/>
  <c r="AN97" i="8"/>
  <c r="AN96" i="8"/>
  <c r="AN30" i="8"/>
  <c r="AN28" i="8"/>
  <c r="AN35" i="8"/>
  <c r="AN149" i="8"/>
  <c r="AN36" i="8"/>
  <c r="AN151" i="8"/>
  <c r="AN148" i="8"/>
  <c r="AN95" i="8"/>
  <c r="AN100" i="8"/>
  <c r="AN12" i="8"/>
  <c r="AN18" i="8"/>
  <c r="AN45" i="8"/>
  <c r="AN41" i="8"/>
  <c r="AN138" i="8"/>
  <c r="AN135" i="8"/>
  <c r="AN132" i="8"/>
  <c r="AN126" i="8"/>
  <c r="AN123" i="8"/>
  <c r="AN120" i="8"/>
  <c r="AN150" i="8"/>
  <c r="AN153" i="8"/>
  <c r="AN152" i="8"/>
  <c r="AN99" i="8"/>
  <c r="AN115" i="8"/>
  <c r="AN76" i="8"/>
  <c r="AN27" i="8"/>
  <c r="AN20" i="8"/>
  <c r="AN82" i="8"/>
  <c r="AN137" i="8"/>
  <c r="AN131" i="8"/>
  <c r="AN119" i="8"/>
  <c r="AN37" i="8"/>
  <c r="AN73" i="8"/>
  <c r="AN154" i="8"/>
  <c r="AN101" i="8"/>
  <c r="AN21" i="8"/>
  <c r="AN23" i="8"/>
  <c r="AN51" i="8"/>
  <c r="AN79" i="8"/>
  <c r="AN87" i="8"/>
  <c r="AN145" i="8"/>
  <c r="AN142" i="8"/>
  <c r="AN136" i="8"/>
  <c r="AN130" i="8"/>
  <c r="AN124" i="8"/>
  <c r="AN57" i="8"/>
  <c r="AN61" i="8"/>
  <c r="AN15" i="8"/>
  <c r="AN26" i="8"/>
  <c r="AN66" i="8"/>
  <c r="AN89" i="8"/>
  <c r="AN156" i="8"/>
  <c r="AN139" i="8"/>
  <c r="AN125" i="8"/>
  <c r="AN122" i="8"/>
  <c r="AN103" i="8"/>
  <c r="AN106" i="8"/>
  <c r="AN127" i="8"/>
  <c r="AN104" i="8"/>
  <c r="AN112" i="8"/>
  <c r="AN29" i="8"/>
  <c r="AN147" i="8"/>
  <c r="AN11" i="8"/>
  <c r="AN14" i="8"/>
  <c r="AN43" i="8"/>
  <c r="AN155" i="8"/>
  <c r="AN141" i="8"/>
  <c r="AN144" i="8"/>
  <c r="AN33" i="8"/>
  <c r="AN60" i="8"/>
  <c r="AN88" i="8"/>
  <c r="AN121" i="8"/>
  <c r="AN117" i="8"/>
  <c r="AN80" i="8"/>
  <c r="AN146" i="8"/>
  <c r="AN143" i="8"/>
  <c r="AN129" i="8"/>
  <c r="AN133" i="8"/>
  <c r="AN58" i="8"/>
  <c r="AN64" i="8"/>
  <c r="AN86" i="8"/>
  <c r="AN157" i="8"/>
  <c r="AN113" i="8"/>
  <c r="AN52" i="8"/>
  <c r="AN42" i="8"/>
  <c r="AN81" i="8"/>
  <c r="AN134" i="8"/>
  <c r="AN111" i="8"/>
  <c r="AN22" i="8"/>
  <c r="AN50" i="8"/>
  <c r="AN72" i="8"/>
  <c r="AN128" i="8"/>
  <c r="G45" i="126"/>
  <c r="P53" i="126"/>
  <c r="G54" i="126"/>
  <c r="H44" i="126"/>
  <c r="M45" i="126"/>
  <c r="P35" i="126"/>
  <c r="M27" i="126"/>
  <c r="H26" i="126"/>
  <c r="G36" i="126"/>
  <c r="AN10" i="8"/>
  <c r="AN7" i="8"/>
  <c r="AN4" i="8"/>
  <c r="AN5" i="8"/>
  <c r="AN13" i="8"/>
  <c r="AN6" i="8"/>
  <c r="AN108" i="8"/>
  <c r="AN3" i="8"/>
  <c r="AN2" i="8"/>
  <c r="G9" i="126"/>
  <c r="P8" i="126"/>
  <c r="N9" i="126"/>
  <c r="E9" i="126"/>
  <c r="O9" i="126"/>
  <c r="F9" i="126"/>
  <c r="F18" i="126"/>
  <c r="M18" i="126"/>
  <c r="N18" i="126"/>
  <c r="O18" i="126"/>
  <c r="H17" i="126"/>
  <c r="AN105" i="8"/>
  <c r="AN107" i="8"/>
  <c r="P17" i="126"/>
  <c r="E18" i="126"/>
  <c r="M9" i="126"/>
  <c r="H8" i="126"/>
  <c r="G18" i="126"/>
  <c r="AN114" i="8"/>
  <c r="AN109" i="8"/>
  <c r="E33" i="13"/>
  <c r="E55" i="13"/>
  <c r="C3" i="100"/>
  <c r="B19" i="10"/>
  <c r="P54" i="137" l="1"/>
  <c r="L54" i="137" s="1"/>
  <c r="H45" i="137"/>
  <c r="D45" i="137" s="1"/>
  <c r="P45" i="137"/>
  <c r="L45" i="137" s="1"/>
  <c r="H36" i="137"/>
  <c r="D36" i="137" s="1"/>
  <c r="P18" i="137"/>
  <c r="L18" i="137" s="1"/>
  <c r="H27" i="137"/>
  <c r="D27" i="137" s="1"/>
  <c r="H18" i="137"/>
  <c r="D18" i="137" s="1"/>
  <c r="H9" i="137"/>
  <c r="D9" i="137" s="1"/>
  <c r="H54" i="138"/>
  <c r="D54" i="138" s="1"/>
  <c r="D45" i="138"/>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32" i="13"/>
  <c r="C11" i="13"/>
  <c r="D11" i="13"/>
  <c r="C10" i="13"/>
  <c r="D10" i="13"/>
  <c r="C16" i="13"/>
  <c r="D16" i="13"/>
  <c r="E16" i="13" l="1"/>
  <c r="E10" i="13"/>
  <c r="E11"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3" i="10" s="1"/>
  <c r="A6" i="61"/>
  <c r="B6" i="61" s="1"/>
  <c r="D10" i="10" s="1"/>
  <c r="A7" i="61"/>
  <c r="B7" i="61" s="1"/>
  <c r="D3" i="10" s="1"/>
  <c r="A8" i="61"/>
  <c r="A9" i="61"/>
  <c r="B9" i="61" s="1"/>
  <c r="D14" i="10" s="1"/>
  <c r="A10" i="61"/>
  <c r="B10" i="61" s="1"/>
  <c r="D4" i="10" s="1"/>
  <c r="A11" i="61"/>
  <c r="B11" i="61" s="1"/>
  <c r="D9" i="10" s="1"/>
  <c r="A12" i="61"/>
  <c r="B12" i="61" s="1"/>
  <c r="D11" i="10" s="1"/>
  <c r="A13" i="61"/>
  <c r="B13" i="61" s="1"/>
  <c r="D5" i="10" s="1"/>
  <c r="A14" i="61"/>
  <c r="B14" i="61" s="1"/>
  <c r="D6" i="10" s="1"/>
  <c r="A15" i="61"/>
  <c r="B15" i="61" s="1"/>
  <c r="D12"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2" i="10" s="1"/>
  <c r="D12" i="76"/>
  <c r="B12" i="76"/>
  <c r="G6" i="10" s="1"/>
  <c r="J6" i="10"/>
  <c r="D11" i="76"/>
  <c r="B11" i="76"/>
  <c r="G5" i="10" s="1"/>
  <c r="B10" i="76"/>
  <c r="G11" i="10" s="1"/>
  <c r="J11" i="10"/>
  <c r="D9" i="76"/>
  <c r="B9" i="76"/>
  <c r="G9" i="10" s="1"/>
  <c r="D8" i="76"/>
  <c r="B8" i="76"/>
  <c r="G4" i="10" s="1"/>
  <c r="J4" i="10"/>
  <c r="D7" i="76"/>
  <c r="B7" i="76"/>
  <c r="G14" i="10" s="1"/>
  <c r="J14" i="10"/>
  <c r="D6" i="76"/>
  <c r="B6" i="76"/>
  <c r="G7" i="10" s="1"/>
  <c r="J7" i="10"/>
  <c r="D5" i="76"/>
  <c r="B5" i="76"/>
  <c r="G3" i="10" s="1"/>
  <c r="D4" i="76"/>
  <c r="B4" i="76"/>
  <c r="G10" i="10" s="1"/>
  <c r="J10" i="10"/>
  <c r="D3" i="76"/>
  <c r="B3" i="76"/>
  <c r="G13" i="10" s="1"/>
  <c r="D2" i="76"/>
  <c r="B2" i="76"/>
  <c r="G8" i="10" s="1"/>
  <c r="J8" i="10"/>
  <c r="B8" i="61" l="1"/>
  <c r="D7" i="10" s="1"/>
  <c r="C7" i="10"/>
  <c r="B4" i="61"/>
  <c r="D8" i="10" s="1"/>
  <c r="C8" i="10"/>
  <c r="C8" i="76"/>
  <c r="H4" i="10" s="1"/>
  <c r="E13" i="76"/>
  <c r="I12" i="10" s="1"/>
  <c r="C13" i="76"/>
  <c r="H12" i="10" s="1"/>
  <c r="E9" i="76"/>
  <c r="I9" i="10" s="1"/>
  <c r="C9" i="76"/>
  <c r="H9" i="10" s="1"/>
  <c r="C7" i="76"/>
  <c r="H14" i="10" s="1"/>
  <c r="C4" i="76"/>
  <c r="H10" i="10" s="1"/>
  <c r="C6" i="76"/>
  <c r="H7" i="10" s="1"/>
  <c r="E5" i="76"/>
  <c r="I3" i="10" s="1"/>
  <c r="E3" i="76"/>
  <c r="I13" i="10" s="1"/>
  <c r="E11" i="76"/>
  <c r="I5" i="10" s="1"/>
  <c r="C10" i="76"/>
  <c r="H11" i="10" s="1"/>
  <c r="C12" i="76"/>
  <c r="H6" i="10" s="1"/>
  <c r="C2" i="76"/>
  <c r="H8" i="10" s="1"/>
  <c r="C5" i="76"/>
  <c r="H3" i="10" s="1"/>
  <c r="J3" i="10"/>
  <c r="C3" i="76"/>
  <c r="H13" i="10" s="1"/>
  <c r="J13" i="10"/>
  <c r="J9" i="10"/>
  <c r="C11" i="76"/>
  <c r="H5" i="10" s="1"/>
  <c r="J5" i="10"/>
  <c r="E7" i="76"/>
  <c r="I14" i="10" s="1"/>
  <c r="J12" i="10"/>
  <c r="E8" i="76"/>
  <c r="I4" i="10" s="1"/>
  <c r="E4" i="76"/>
  <c r="I10" i="10" s="1"/>
  <c r="E12" i="76"/>
  <c r="I6" i="10" s="1"/>
  <c r="E2" i="76"/>
  <c r="I8" i="10" s="1"/>
  <c r="E6" i="76"/>
  <c r="I7" i="10" s="1"/>
  <c r="E10" i="76"/>
  <c r="I11" i="10" s="1"/>
  <c r="B13" i="10" l="1"/>
  <c r="B10" i="10"/>
  <c r="B3" i="10"/>
  <c r="B7" i="10"/>
  <c r="B14" i="10"/>
  <c r="B4" i="10"/>
  <c r="B9" i="10"/>
  <c r="B11" i="10"/>
  <c r="B5" i="10"/>
  <c r="B6" i="10"/>
  <c r="B12" i="10"/>
  <c r="B8" i="10"/>
  <c r="C46" i="13" l="1"/>
  <c r="D46" i="13"/>
  <c r="C53" i="13"/>
  <c r="D53" i="13"/>
  <c r="C43" i="13"/>
  <c r="D43" i="13"/>
  <c r="C29" i="13"/>
  <c r="D29" i="13"/>
  <c r="C24" i="13"/>
  <c r="D24" i="13"/>
  <c r="C15" i="13"/>
  <c r="D15" i="13"/>
  <c r="C58" i="13"/>
  <c r="D58" i="13"/>
  <c r="C52" i="13"/>
  <c r="D52" i="13"/>
  <c r="C31" i="13"/>
  <c r="D31" i="13"/>
  <c r="C65" i="13"/>
  <c r="D65" i="13"/>
  <c r="C48" i="13"/>
  <c r="D48" i="13"/>
  <c r="C41" i="13"/>
  <c r="D41" i="13"/>
  <c r="C54" i="13"/>
  <c r="D54" i="13"/>
  <c r="C68" i="13"/>
  <c r="D68" i="13"/>
  <c r="C17" i="13"/>
  <c r="D17" i="13"/>
  <c r="C62" i="13"/>
  <c r="D62" i="13"/>
  <c r="C5" i="13"/>
  <c r="D5" i="13"/>
  <c r="C66" i="13"/>
  <c r="D66" i="13"/>
  <c r="C28" i="13"/>
  <c r="D28" i="13"/>
  <c r="C63" i="13"/>
  <c r="D63" i="13"/>
  <c r="C49" i="13"/>
  <c r="D49" i="13"/>
  <c r="C20" i="13"/>
  <c r="D20" i="13"/>
  <c r="C30" i="13"/>
  <c r="D30" i="13"/>
  <c r="C50" i="13"/>
  <c r="D50" i="13"/>
  <c r="C42" i="13"/>
  <c r="D42" i="13"/>
  <c r="C67" i="13"/>
  <c r="D67" i="13"/>
  <c r="C39" i="13"/>
  <c r="D39" i="13"/>
  <c r="C23" i="13"/>
  <c r="D23" i="13"/>
  <c r="C56" i="13"/>
  <c r="D56" i="13"/>
  <c r="C38" i="13"/>
  <c r="D38" i="13"/>
  <c r="C51" i="13"/>
  <c r="D51" i="13"/>
  <c r="C13" i="13"/>
  <c r="D13" i="13"/>
  <c r="C35" i="13"/>
  <c r="D35" i="13"/>
  <c r="C8" i="13"/>
  <c r="D8" i="13"/>
  <c r="C6" i="13"/>
  <c r="D6" i="13"/>
  <c r="C59" i="13"/>
  <c r="D59" i="13"/>
  <c r="C26" i="13"/>
  <c r="D26" i="13"/>
  <c r="C21" i="13"/>
  <c r="D21" i="13"/>
  <c r="C25" i="13"/>
  <c r="D25" i="13"/>
  <c r="C40" i="13"/>
  <c r="D40" i="13"/>
  <c r="C32" i="13"/>
  <c r="C2" i="13"/>
  <c r="D2" i="13"/>
  <c r="C47" i="13"/>
  <c r="D47" i="13"/>
  <c r="C22" i="13"/>
  <c r="D22" i="13"/>
  <c r="C27" i="13"/>
  <c r="D27" i="13"/>
  <c r="C64" i="13"/>
  <c r="D64" i="13"/>
  <c r="C60" i="13"/>
  <c r="D60" i="13"/>
  <c r="C9" i="13"/>
  <c r="D9" i="13"/>
  <c r="C14" i="13"/>
  <c r="D14" i="13"/>
  <c r="C7" i="13"/>
  <c r="D7" i="13"/>
  <c r="C45" i="13"/>
  <c r="D45" i="13"/>
  <c r="C12" i="13"/>
  <c r="D12" i="13"/>
  <c r="C57" i="13"/>
  <c r="D57" i="13"/>
  <c r="C61" i="13"/>
  <c r="D61" i="13"/>
  <c r="C36" i="13"/>
  <c r="D36" i="13"/>
  <c r="C37" i="13"/>
  <c r="D37" i="13"/>
  <c r="C34" i="13"/>
  <c r="D34" i="13"/>
  <c r="D19" i="13"/>
  <c r="D4" i="13"/>
  <c r="C4" i="13"/>
  <c r="C13" i="10" l="1"/>
  <c r="C10" i="10"/>
  <c r="C3" i="10"/>
  <c r="E3" i="10" s="1"/>
  <c r="C14" i="10"/>
  <c r="C9" i="10"/>
  <c r="C5" i="10"/>
  <c r="C6" i="10"/>
  <c r="C12" i="10"/>
  <c r="C11" i="10" l="1"/>
  <c r="C4" i="10"/>
  <c r="E12" i="10"/>
  <c r="E6" i="10"/>
  <c r="E5" i="10"/>
  <c r="E9" i="10"/>
  <c r="E4" i="10" l="1"/>
  <c r="E11" i="10"/>
  <c r="E14" i="10"/>
  <c r="E13" i="10"/>
  <c r="E7" i="10"/>
  <c r="E10" i="10" l="1"/>
  <c r="E8" i="10"/>
  <c r="B16" i="10" l="1"/>
  <c r="B17" i="10"/>
  <c r="E58" i="13" l="1"/>
  <c r="E57" i="13"/>
  <c r="E67" i="13"/>
  <c r="E63" i="13"/>
  <c r="E46" i="13"/>
  <c r="E9" i="13"/>
  <c r="E54" i="13"/>
  <c r="E12" i="13"/>
  <c r="E39" i="13"/>
  <c r="E4" i="13"/>
  <c r="E68" i="13"/>
  <c r="E13" i="13"/>
  <c r="E5" i="13"/>
  <c r="E26" i="13"/>
  <c r="E31" i="13"/>
  <c r="E36" i="13"/>
  <c r="E14" i="13"/>
  <c r="E15" i="13"/>
  <c r="E37" i="13"/>
  <c r="E51" i="13"/>
  <c r="E41" i="13"/>
  <c r="E38" i="13"/>
  <c r="E40" i="13"/>
  <c r="E20" i="13"/>
  <c r="C40" i="10" s="1"/>
  <c r="E43" i="13"/>
  <c r="E34" i="13"/>
  <c r="E48" i="13"/>
  <c r="E32" i="13"/>
  <c r="E29" i="13"/>
  <c r="E28" i="13"/>
  <c r="E27" i="13"/>
  <c r="E6" i="13"/>
  <c r="E52" i="13"/>
  <c r="E47" i="13"/>
  <c r="E66" i="13"/>
  <c r="E35" i="13"/>
  <c r="E30" i="13"/>
  <c r="E50" i="13"/>
  <c r="E65" i="13"/>
  <c r="E8" i="13"/>
  <c r="E56" i="13"/>
  <c r="E17" i="13"/>
  <c r="E25" i="13"/>
  <c r="E61" i="13"/>
  <c r="E45" i="13"/>
  <c r="E23" i="13"/>
  <c r="E19" i="13"/>
  <c r="E22" i="13"/>
  <c r="C51" i="10" s="1"/>
  <c r="E49" i="13"/>
  <c r="E60" i="13"/>
  <c r="E2" i="13"/>
  <c r="E62" i="13"/>
  <c r="E59" i="13"/>
  <c r="E42" i="13"/>
  <c r="E7" i="13"/>
  <c r="J49" i="10" s="1"/>
  <c r="E64" i="13"/>
  <c r="E21" i="13"/>
  <c r="E53" i="13"/>
  <c r="E24" i="13"/>
  <c r="J50" i="10" l="1"/>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<sst xmlns="http://schemas.openxmlformats.org/spreadsheetml/2006/main" count="3159" uniqueCount="361">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</sst>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7">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23" fillId="3"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164" fontId="46" fillId="3" borderId="29" xfId="0" applyNumberFormat="1" applyFont="1" applyFill="1" applyBorder="1" applyAlignment="1">
      <alignment horizont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183">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zoomScale="80" zoomScaleNormal="80" zoomScaleSheetLayoutView="80" workbookViewId="0">
      <selection activeCell="V11" sqref="V11"/>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1" t="s">
        <v>141</v>
      </c>
      <c r="B1" s="351"/>
      <c r="C1" s="351"/>
      <c r="D1" s="351"/>
      <c r="E1" s="351"/>
      <c r="F1" s="351"/>
      <c r="G1" s="351"/>
      <c r="H1" s="351"/>
      <c r="I1" s="351"/>
      <c r="J1" s="351"/>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62</v>
      </c>
      <c r="D3" s="15">
        <f>Points!B7</f>
        <v>10</v>
      </c>
      <c r="E3" s="16">
        <f>C3/(SUM(C3:D3))</f>
        <v>0.86111111111111116</v>
      </c>
      <c r="F3" s="18" t="s">
        <v>327</v>
      </c>
      <c r="G3" s="15">
        <f>Weekly!B5</f>
        <v>698</v>
      </c>
      <c r="H3" s="15">
        <f>Weekly!C5</f>
        <v>1871</v>
      </c>
      <c r="I3" s="17">
        <f>Weekly!E5</f>
        <v>596.2962962962963</v>
      </c>
      <c r="J3" s="15">
        <f>Weekly!A5</f>
        <v>16100</v>
      </c>
      <c r="K3" s="112"/>
      <c r="L3" s="112"/>
      <c r="M3" s="10"/>
      <c r="N3" s="250" t="str">
        <f>Highs!A2</f>
        <v>Danny Harris</v>
      </c>
      <c r="O3" s="251">
        <f>Highs!B2</f>
        <v>172</v>
      </c>
    </row>
    <row r="4" spans="1:16" ht="18">
      <c r="A4" s="43">
        <v>2</v>
      </c>
      <c r="B4" s="45" t="str">
        <f>Points!C10</f>
        <v>Central 3</v>
      </c>
      <c r="C4" s="15">
        <f>Points!A10</f>
        <v>51</v>
      </c>
      <c r="D4" s="15">
        <f>Points!B10</f>
        <v>21</v>
      </c>
      <c r="E4" s="16">
        <f>C4/(SUM(C4:D4))</f>
        <v>0.70833333333333337</v>
      </c>
      <c r="F4" s="18">
        <v>11</v>
      </c>
      <c r="G4" s="15">
        <f>Weekly!B8</f>
        <v>686</v>
      </c>
      <c r="H4" s="15">
        <f>Weekly!C8</f>
        <v>1947</v>
      </c>
      <c r="I4" s="17">
        <f>Weekly!E8</f>
        <v>593.37037037037032</v>
      </c>
      <c r="J4" s="15">
        <f>Weekly!A8</f>
        <v>16021</v>
      </c>
      <c r="K4" s="112"/>
      <c r="L4" s="112"/>
      <c r="M4" s="10"/>
      <c r="N4" s="250" t="str">
        <f>Highs!A3</f>
        <v>Ryan Southall</v>
      </c>
      <c r="O4" s="251">
        <f>Highs!B3</f>
        <v>166</v>
      </c>
      <c r="P4" s="97"/>
    </row>
    <row r="5" spans="1:16" ht="18">
      <c r="A5" s="43">
        <v>3</v>
      </c>
      <c r="B5" s="45" t="str">
        <f>Points!C13</f>
        <v>Academy 1</v>
      </c>
      <c r="C5" s="15">
        <f>Points!A13</f>
        <v>46</v>
      </c>
      <c r="D5" s="15">
        <f>Points!B13</f>
        <v>26</v>
      </c>
      <c r="E5" s="16">
        <f>C5/(SUM(C5:D5))</f>
        <v>0.63888888888888884</v>
      </c>
      <c r="F5" s="18">
        <v>16</v>
      </c>
      <c r="G5" s="15">
        <f>Weekly!B11</f>
        <v>640</v>
      </c>
      <c r="H5" s="15">
        <f>Weekly!C11</f>
        <v>1829</v>
      </c>
      <c r="I5" s="17">
        <f>Weekly!E11</f>
        <v>582.14814814814815</v>
      </c>
      <c r="J5" s="15">
        <f>Weekly!A11</f>
        <v>15718</v>
      </c>
      <c r="K5" s="112"/>
      <c r="L5" s="112"/>
      <c r="M5" s="10"/>
      <c r="N5" s="250" t="str">
        <f>Highs!A4</f>
        <v>Keith Beaupre</v>
      </c>
      <c r="O5" s="251">
        <f>Highs!B4</f>
        <v>160</v>
      </c>
    </row>
    <row r="6" spans="1:16" ht="18">
      <c r="A6" s="43">
        <v>4</v>
      </c>
      <c r="B6" s="45" t="str">
        <f>Points!C14</f>
        <v>Academy 2</v>
      </c>
      <c r="C6" s="15">
        <f>Points!A14</f>
        <v>46</v>
      </c>
      <c r="D6" s="15">
        <f>Points!B14</f>
        <v>26</v>
      </c>
      <c r="E6" s="16">
        <f>C6/(SUM(C6:D6))</f>
        <v>0.63888888888888884</v>
      </c>
      <c r="F6" s="18">
        <v>16</v>
      </c>
      <c r="G6" s="15">
        <f>Weekly!B12</f>
        <v>649</v>
      </c>
      <c r="H6" s="15">
        <f>Weekly!C12</f>
        <v>1862</v>
      </c>
      <c r="I6" s="17">
        <f>Weekly!E12</f>
        <v>577.55555555555554</v>
      </c>
      <c r="J6" s="15">
        <f>Weekly!A12</f>
        <v>15594</v>
      </c>
      <c r="K6" s="112"/>
      <c r="L6" s="112"/>
      <c r="M6" s="10"/>
      <c r="N6" s="250" t="str">
        <f>Highs!A5</f>
        <v>Cory Aleci</v>
      </c>
      <c r="O6" s="251">
        <f>Highs!B5</f>
        <v>160</v>
      </c>
    </row>
    <row r="7" spans="1:16" ht="18">
      <c r="A7" s="43">
        <v>5</v>
      </c>
      <c r="B7" s="45" t="str">
        <f>Points!C8</f>
        <v>Hingham</v>
      </c>
      <c r="C7" s="15">
        <f>Points!A8</f>
        <v>43</v>
      </c>
      <c r="D7" s="15">
        <f>Points!B8</f>
        <v>29</v>
      </c>
      <c r="E7" s="16">
        <f>C7/(SUM(C7:D7))</f>
        <v>0.59722222222222221</v>
      </c>
      <c r="F7" s="18">
        <v>19</v>
      </c>
      <c r="G7" s="15">
        <f>Weekly!B6</f>
        <v>644</v>
      </c>
      <c r="H7" s="15">
        <f>Weekly!C6</f>
        <v>1840</v>
      </c>
      <c r="I7" s="17">
        <f>Weekly!E6</f>
        <v>578.48148148148152</v>
      </c>
      <c r="J7" s="15">
        <f>Weekly!A6</f>
        <v>15619</v>
      </c>
      <c r="K7" s="197"/>
      <c r="L7" s="197"/>
      <c r="M7" s="20"/>
      <c r="N7" s="250" t="str">
        <f>Highs!A6</f>
        <v>Chris Boisvert</v>
      </c>
      <c r="O7" s="251">
        <f>Highs!B6</f>
        <v>158</v>
      </c>
      <c r="P7" s="97"/>
    </row>
    <row r="8" spans="1:16" ht="18">
      <c r="A8" s="43">
        <v>6</v>
      </c>
      <c r="B8" s="45" t="str">
        <f>Points!C4</f>
        <v>Central 1</v>
      </c>
      <c r="C8" s="15">
        <f>Points!A4</f>
        <v>41</v>
      </c>
      <c r="D8" s="15">
        <f>Points!B4</f>
        <v>31</v>
      </c>
      <c r="E8" s="16">
        <f>C8/(SUM(C8:D8))</f>
        <v>0.56944444444444442</v>
      </c>
      <c r="F8" s="18">
        <v>21</v>
      </c>
      <c r="G8" s="15">
        <f>Weekly!B2</f>
        <v>647</v>
      </c>
      <c r="H8" s="15">
        <f>Weekly!C2</f>
        <v>1815</v>
      </c>
      <c r="I8" s="17">
        <f>Weekly!E2</f>
        <v>567.48148148148152</v>
      </c>
      <c r="J8" s="15">
        <f>Weekly!A2</f>
        <v>15322</v>
      </c>
      <c r="K8" s="197"/>
      <c r="L8" s="197"/>
      <c r="M8" s="20"/>
      <c r="N8" s="250" t="str">
        <f>Highs!A7</f>
        <v>Jeff Surette</v>
      </c>
      <c r="O8" s="251">
        <f>Highs!B7</f>
        <v>156</v>
      </c>
    </row>
    <row r="9" spans="1:16" ht="18">
      <c r="A9" s="43">
        <v>7</v>
      </c>
      <c r="B9" s="45" t="str">
        <f>Points!C11</f>
        <v>Academy 3</v>
      </c>
      <c r="C9" s="15">
        <f>Points!A11</f>
        <v>38</v>
      </c>
      <c r="D9" s="15">
        <f>Points!B11</f>
        <v>34</v>
      </c>
      <c r="E9" s="16">
        <f>C9/(SUM(C9:D9))</f>
        <v>0.52777777777777779</v>
      </c>
      <c r="F9" s="18">
        <v>24</v>
      </c>
      <c r="G9" s="15">
        <f>Weekly!B9</f>
        <v>644</v>
      </c>
      <c r="H9" s="15">
        <f>Weekly!C9</f>
        <v>1869</v>
      </c>
      <c r="I9" s="17">
        <f>Weekly!E9</f>
        <v>577.03703703703707</v>
      </c>
      <c r="J9" s="15">
        <f>Weekly!A9</f>
        <v>15580</v>
      </c>
      <c r="K9" s="197"/>
      <c r="L9" s="197"/>
      <c r="M9" s="20"/>
      <c r="N9" s="250" t="str">
        <f>Highs!A8</f>
        <v>Justin Scali</v>
      </c>
      <c r="O9" s="251">
        <f>Highs!B8</f>
        <v>156</v>
      </c>
    </row>
    <row r="10" spans="1:16" ht="18.75" thickBot="1">
      <c r="A10" s="43">
        <v>8</v>
      </c>
      <c r="B10" s="344" t="str">
        <f>Points!C6</f>
        <v>Metro</v>
      </c>
      <c r="C10" s="68">
        <f>Points!A6</f>
        <v>28</v>
      </c>
      <c r="D10" s="68">
        <f>Points!B6</f>
        <v>44</v>
      </c>
      <c r="E10" s="69">
        <f>C10/(SUM(C10:D10))</f>
        <v>0.3888888888888889</v>
      </c>
      <c r="F10" s="70">
        <v>34</v>
      </c>
      <c r="G10" s="68">
        <f>Weekly!B4</f>
        <v>630</v>
      </c>
      <c r="H10" s="68">
        <f>Weekly!C4</f>
        <v>1819</v>
      </c>
      <c r="I10" s="71">
        <f>Weekly!E4</f>
        <v>581.77777777777783</v>
      </c>
      <c r="J10" s="68">
        <f>Weekly!A4</f>
        <v>15708</v>
      </c>
      <c r="K10" s="197"/>
      <c r="L10" s="197"/>
      <c r="M10" s="20"/>
      <c r="N10" s="250" t="str">
        <f>Highs!A9</f>
        <v>Jonathan Boudreau</v>
      </c>
      <c r="O10" s="251">
        <f>Highs!B9</f>
        <v>153</v>
      </c>
      <c r="P10" s="97"/>
    </row>
    <row r="11" spans="1:16" ht="18.75" thickTop="1">
      <c r="A11" s="44">
        <v>9</v>
      </c>
      <c r="B11" s="45" t="str">
        <f>Points!C12</f>
        <v>Riverwalk</v>
      </c>
      <c r="C11" s="15">
        <f>Points!A12</f>
        <v>28</v>
      </c>
      <c r="D11" s="15">
        <f>Points!B12</f>
        <v>44</v>
      </c>
      <c r="E11" s="16">
        <f>C11/(SUM(C11:D11))</f>
        <v>0.3888888888888889</v>
      </c>
      <c r="F11" s="18">
        <v>34</v>
      </c>
      <c r="G11" s="15">
        <f>Weekly!B10</f>
        <v>608</v>
      </c>
      <c r="H11" s="15">
        <f>Weekly!C10</f>
        <v>1715</v>
      </c>
      <c r="I11" s="17">
        <f>Weekly!E10</f>
        <v>554.2962962962963</v>
      </c>
      <c r="J11" s="15">
        <f>Weekly!A10</f>
        <v>14966</v>
      </c>
      <c r="K11" s="197"/>
      <c r="L11" s="197"/>
      <c r="M11" s="20"/>
      <c r="N11" s="250" t="str">
        <f>Highs!A10</f>
        <v>Justin Waters</v>
      </c>
      <c r="O11" s="251">
        <f>Highs!B10</f>
        <v>153</v>
      </c>
      <c r="P11" s="97"/>
    </row>
    <row r="12" spans="1:16" ht="18">
      <c r="A12" s="43">
        <v>10</v>
      </c>
      <c r="B12" s="439" t="str">
        <f>Points!C15</f>
        <v>Ryan's Millis</v>
      </c>
      <c r="C12" s="440">
        <f>Points!A15</f>
        <v>24</v>
      </c>
      <c r="D12" s="440">
        <f>Points!B15</f>
        <v>48</v>
      </c>
      <c r="E12" s="441">
        <f>C12/(SUM(C12:D12))</f>
        <v>0.33333333333333331</v>
      </c>
      <c r="F12" s="442">
        <v>38</v>
      </c>
      <c r="G12" s="440">
        <f>Weekly!B13</f>
        <v>632</v>
      </c>
      <c r="H12" s="440">
        <f>Weekly!C13</f>
        <v>1845</v>
      </c>
      <c r="I12" s="443">
        <f>Weekly!E13</f>
        <v>571.62962962962968</v>
      </c>
      <c r="J12" s="440">
        <f>Weekly!A13</f>
        <v>15434</v>
      </c>
      <c r="K12" s="197"/>
      <c r="L12" s="197"/>
      <c r="M12" s="20"/>
      <c r="N12" s="250" t="str">
        <f>Highs!A11</f>
        <v>Peter Crawford Jr</v>
      </c>
      <c r="O12" s="251">
        <f>Highs!B11</f>
        <v>153</v>
      </c>
      <c r="P12" s="97"/>
    </row>
    <row r="13" spans="1:16" ht="18">
      <c r="A13" s="43">
        <v>11</v>
      </c>
      <c r="B13" s="45" t="str">
        <f>Points!C5</f>
        <v>Lafayette</v>
      </c>
      <c r="C13" s="15">
        <f>Points!A5</f>
        <v>18</v>
      </c>
      <c r="D13" s="15">
        <f>Points!B5</f>
        <v>54</v>
      </c>
      <c r="E13" s="16">
        <f>C13/(SUM(C13:D13))</f>
        <v>0.25</v>
      </c>
      <c r="F13" s="18">
        <v>44</v>
      </c>
      <c r="G13" s="15">
        <f>Weekly!B3</f>
        <v>604</v>
      </c>
      <c r="H13" s="15">
        <f>Weekly!C3</f>
        <v>1706</v>
      </c>
      <c r="I13" s="17">
        <f>Weekly!E3</f>
        <v>547.44444444444446</v>
      </c>
      <c r="J13" s="15">
        <f>Weekly!A3</f>
        <v>14781</v>
      </c>
      <c r="K13" s="197"/>
      <c r="L13" s="197"/>
      <c r="M13" s="20"/>
      <c r="N13" s="250" t="str">
        <f>Highs!A12</f>
        <v>Joe Smith</v>
      </c>
      <c r="O13" s="251">
        <f>Highs!B12</f>
        <v>150</v>
      </c>
    </row>
    <row r="14" spans="1:16" ht="18">
      <c r="A14" s="43">
        <v>12</v>
      </c>
      <c r="B14" s="45" t="str">
        <f>Points!C9</f>
        <v>Central 2</v>
      </c>
      <c r="C14" s="15">
        <f>Points!A9</f>
        <v>7</v>
      </c>
      <c r="D14" s="15">
        <f>Points!B9</f>
        <v>65</v>
      </c>
      <c r="E14" s="16">
        <f>C14/(SUM(C14:D14))</f>
        <v>9.7222222222222224E-2</v>
      </c>
      <c r="F14" s="18">
        <v>55</v>
      </c>
      <c r="G14" s="15">
        <f>Weekly!B7</f>
        <v>582</v>
      </c>
      <c r="H14" s="15">
        <f>Weekly!C7</f>
        <v>1669</v>
      </c>
      <c r="I14" s="17">
        <f>Weekly!E7</f>
        <v>536.66666666666663</v>
      </c>
      <c r="J14" s="15">
        <f>Weekly!A7</f>
        <v>14490</v>
      </c>
      <c r="K14" s="197"/>
      <c r="L14" s="197"/>
      <c r="M14" s="20"/>
      <c r="N14" s="250" t="str">
        <f>Highs!A13</f>
        <v>Tim Jalbert</v>
      </c>
      <c r="O14" s="251">
        <f>Highs!B13</f>
        <v>150</v>
      </c>
    </row>
    <row r="15" spans="1:16" ht="15.75">
      <c r="A15" s="10"/>
      <c r="B15" s="140"/>
      <c r="C15" s="15"/>
      <c r="D15" s="15"/>
      <c r="E15" s="16"/>
      <c r="F15" s="18"/>
      <c r="G15" s="15"/>
      <c r="H15" s="15"/>
      <c r="I15" s="17"/>
      <c r="J15" s="15"/>
      <c r="K15" s="197"/>
      <c r="L15" s="197"/>
      <c r="M15" s="20"/>
      <c r="N15" s="250" t="str">
        <f>Highs!A14</f>
        <v>Justin Lyonnais</v>
      </c>
      <c r="O15" s="251">
        <f>Highs!B14</f>
        <v>150</v>
      </c>
    </row>
    <row r="16" spans="1:16" ht="6" hidden="1" customHeight="1">
      <c r="B16" s="29">
        <f>Points!C16</f>
        <v>0</v>
      </c>
      <c r="D16" s="15">
        <f>Points!B16</f>
        <v>0</v>
      </c>
      <c r="K16" s="197"/>
      <c r="L16" s="197"/>
      <c r="M16" s="20"/>
      <c r="N16" s="250" t="str">
        <f>Highs!A15</f>
        <v>Lu Gacharna</v>
      </c>
      <c r="O16" s="251">
        <f>Highs!B15</f>
        <v>150</v>
      </c>
    </row>
    <row r="17" spans="1:16" ht="6" hidden="1" customHeight="1">
      <c r="B17" s="29">
        <f>Points!C17</f>
        <v>0</v>
      </c>
      <c r="D17" s="15">
        <f>Points!B17</f>
        <v>0</v>
      </c>
      <c r="K17" s="197"/>
      <c r="L17" s="197"/>
      <c r="M17" s="20"/>
      <c r="N17" s="250">
        <f>Highs!A16</f>
        <v>0</v>
      </c>
      <c r="O17" s="251">
        <f>Highs!B16</f>
        <v>0</v>
      </c>
    </row>
    <row r="18" spans="1:16" ht="15.75">
      <c r="A18" s="37"/>
      <c r="B18" s="37" t="s">
        <v>56</v>
      </c>
      <c r="C18" s="38"/>
      <c r="D18" s="38"/>
      <c r="E18" s="38" t="s">
        <v>93</v>
      </c>
      <c r="F18" s="38"/>
      <c r="G18" s="37" t="s">
        <v>56</v>
      </c>
      <c r="H18" s="38"/>
      <c r="I18" s="38"/>
      <c r="J18" s="38"/>
      <c r="K18" s="197"/>
      <c r="L18" s="197"/>
      <c r="M18" s="20"/>
      <c r="N18" s="250" t="str">
        <f>Highs!A15</f>
        <v>Lu Gacharna</v>
      </c>
      <c r="O18" s="251">
        <f>Highs!B15</f>
        <v>150</v>
      </c>
      <c r="P18" s="72"/>
    </row>
    <row r="19" spans="1:16" s="2" customFormat="1" ht="13.5" customHeight="1" thickBot="1">
      <c r="A19" s="39">
        <v>1</v>
      </c>
      <c r="B19" s="2" t="str">
        <f>AwayAvg!B2</f>
        <v>Danny Harris</v>
      </c>
      <c r="C19" s="22">
        <f>AwayAvg!E2</f>
        <v>130.53333333333333</v>
      </c>
      <c r="F19" s="39">
        <v>36</v>
      </c>
      <c r="G19" s="2" t="str">
        <f>AwayAvg!B37</f>
        <v>Shaun MacDonald</v>
      </c>
      <c r="J19" s="22">
        <f>AwayAvg!E37</f>
        <v>113.75</v>
      </c>
      <c r="K19" s="197"/>
      <c r="L19" s="197"/>
      <c r="M19" s="20"/>
      <c r="N19" s="248">
        <f>Highs!A16</f>
        <v>0</v>
      </c>
      <c r="O19" s="249">
        <f>Highs!B16</f>
        <v>0</v>
      </c>
      <c r="P19" s="72"/>
    </row>
    <row r="20" spans="1:16" s="2" customFormat="1" ht="13.5" customHeight="1" thickBot="1">
      <c r="A20" s="39">
        <v>2</v>
      </c>
      <c r="B20" s="2" t="str">
        <f>AwayAvg!B3</f>
        <v>Jonathan Boudreau</v>
      </c>
      <c r="C20" s="22">
        <f>AwayAvg!E3</f>
        <v>126.25</v>
      </c>
      <c r="F20" s="39">
        <v>37</v>
      </c>
      <c r="G20" s="2" t="str">
        <f>AwayAvg!B38</f>
        <v>Nick Leach</v>
      </c>
      <c r="J20" s="22">
        <f>AwayAvg!E38</f>
        <v>113.58333333333333</v>
      </c>
      <c r="K20" s="197"/>
      <c r="L20" s="197"/>
      <c r="M20" s="20"/>
      <c r="N20" s="252"/>
      <c r="O20" s="253"/>
      <c r="P20" s="72"/>
    </row>
    <row r="21" spans="1:16" s="2" customFormat="1" ht="13.5" customHeight="1" thickBot="1">
      <c r="A21" s="39">
        <v>3</v>
      </c>
      <c r="B21" s="2" t="str">
        <f>AwayAvg!B4</f>
        <v>Brian Fuller Jr.</v>
      </c>
      <c r="C21" s="22">
        <f>AwayAvg!E4</f>
        <v>125.16666666666667</v>
      </c>
      <c r="F21" s="39">
        <v>38</v>
      </c>
      <c r="G21" s="2" t="str">
        <f>AwayAvg!B39</f>
        <v>Nick Norcross</v>
      </c>
      <c r="J21" s="22">
        <f>AwayAvg!E39</f>
        <v>113.5</v>
      </c>
      <c r="K21" s="197"/>
      <c r="L21" s="197"/>
      <c r="M21" s="20"/>
      <c r="O21" s="3"/>
      <c r="P21" s="72"/>
    </row>
    <row r="22" spans="1:16" s="2" customFormat="1" ht="13.5" customHeight="1">
      <c r="A22" s="39">
        <v>4</v>
      </c>
      <c r="B22" s="2" t="str">
        <f>AwayAvg!B5</f>
        <v>Justin Waters</v>
      </c>
      <c r="C22" s="22">
        <f>AwayAvg!E5</f>
        <v>125</v>
      </c>
      <c r="F22" s="39">
        <v>39</v>
      </c>
      <c r="G22" s="2" t="str">
        <f>AwayAvg!B40</f>
        <v>Justin Scali</v>
      </c>
      <c r="J22" s="22">
        <f>AwayAvg!E40</f>
        <v>112.66666666666667</v>
      </c>
      <c r="K22" s="197"/>
      <c r="L22" s="197"/>
      <c r="M22" s="20"/>
      <c r="N22" s="352" t="s">
        <v>145</v>
      </c>
      <c r="O22" s="354" t="s">
        <v>63</v>
      </c>
      <c r="P22" s="72"/>
    </row>
    <row r="23" spans="1:16" s="2" customFormat="1" ht="13.5" customHeight="1">
      <c r="A23" s="39">
        <v>5</v>
      </c>
      <c r="B23" s="2" t="str">
        <f>AwayAvg!B6</f>
        <v>Dave Barber</v>
      </c>
      <c r="C23" s="22">
        <f>AwayAvg!E6</f>
        <v>124.33333333333333</v>
      </c>
      <c r="F23" s="39">
        <v>40</v>
      </c>
      <c r="G23" s="2" t="str">
        <f>AwayAvg!B41</f>
        <v>Jimbo Ayotte</v>
      </c>
      <c r="J23" s="22">
        <f>AwayAvg!E41</f>
        <v>112.6</v>
      </c>
      <c r="K23" s="197"/>
      <c r="L23" s="197"/>
      <c r="M23" s="20"/>
      <c r="N23" s="353"/>
      <c r="O23" s="355"/>
      <c r="P23" s="72"/>
    </row>
    <row r="24" spans="1:16" s="2" customFormat="1" ht="13.5" customHeight="1">
      <c r="A24" s="39">
        <v>6</v>
      </c>
      <c r="B24" s="2" t="str">
        <f>AwayAvg!B7</f>
        <v>Matt Nichols</v>
      </c>
      <c r="C24" s="22">
        <f>AwayAvg!E7</f>
        <v>124.16666666666667</v>
      </c>
      <c r="F24" s="39">
        <v>41</v>
      </c>
      <c r="G24" s="2" t="str">
        <f>AwayAvg!B42</f>
        <v>Nick Zuffelato</v>
      </c>
      <c r="J24" s="22">
        <f>AwayAvg!E42</f>
        <v>112.5</v>
      </c>
      <c r="K24" s="197"/>
      <c r="L24" s="197"/>
      <c r="M24" s="20"/>
      <c r="N24" s="250" t="str">
        <f>Highs!C2</f>
        <v>Danny Harris</v>
      </c>
      <c r="O24" s="251">
        <f>Highs!D2</f>
        <v>455</v>
      </c>
      <c r="P24" s="72"/>
    </row>
    <row r="25" spans="1:16" s="2" customFormat="1" ht="13.5" customHeight="1">
      <c r="A25" s="39">
        <v>7</v>
      </c>
      <c r="B25" s="2" t="str">
        <f>AwayAvg!B8</f>
        <v>Peter Crawford Jr</v>
      </c>
      <c r="C25" s="22">
        <f>AwayAvg!E8</f>
        <v>122.91666666666667</v>
      </c>
      <c r="F25" s="39">
        <v>42</v>
      </c>
      <c r="G25" s="2" t="str">
        <f>AwayAvg!B43</f>
        <v>Troy Fournier</v>
      </c>
      <c r="J25" s="22">
        <f>AwayAvg!E43</f>
        <v>111.77777777777777</v>
      </c>
      <c r="K25" s="197"/>
      <c r="L25" s="197"/>
      <c r="M25" s="20"/>
      <c r="N25" s="250" t="str">
        <f>Highs!C3</f>
        <v>Keith Beaupre</v>
      </c>
      <c r="O25" s="251">
        <f>Highs!D3</f>
        <v>420</v>
      </c>
      <c r="P25" s="72"/>
    </row>
    <row r="26" spans="1:16" s="2" customFormat="1" ht="13.5" customHeight="1">
      <c r="A26" s="39">
        <v>8</v>
      </c>
      <c r="B26" s="2" t="str">
        <f>AwayAvg!B9</f>
        <v>Charlie Collins</v>
      </c>
      <c r="C26" s="22">
        <f>AwayAvg!E9</f>
        <v>122.4</v>
      </c>
      <c r="F26" s="39">
        <v>43</v>
      </c>
      <c r="G26" s="2" t="str">
        <f>AwayAvg!B44</f>
        <v>Eric Pelletier</v>
      </c>
      <c r="J26" s="22">
        <f>AwayAvg!E44</f>
        <v>111.66666666666667</v>
      </c>
      <c r="K26" s="197"/>
      <c r="L26" s="197"/>
      <c r="M26" s="20"/>
      <c r="N26" s="250" t="str">
        <f>Highs!C4</f>
        <v>Tim Jalbert</v>
      </c>
      <c r="O26" s="251">
        <f>Highs!D4</f>
        <v>413</v>
      </c>
      <c r="P26" s="72"/>
    </row>
    <row r="27" spans="1:16" s="2" customFormat="1" ht="13.5" customHeight="1">
      <c r="A27" s="39">
        <v>9</v>
      </c>
      <c r="B27" s="2" t="str">
        <f>AwayAvg!B10</f>
        <v>Keith Beaupre</v>
      </c>
      <c r="C27" s="22">
        <f>AwayAvg!E10</f>
        <v>121.16666666666667</v>
      </c>
      <c r="F27" s="39">
        <v>44</v>
      </c>
      <c r="G27" s="2" t="str">
        <f>AwayAvg!B45</f>
        <v>Nate Lees</v>
      </c>
      <c r="J27" s="22">
        <f>AwayAvg!E45</f>
        <v>111</v>
      </c>
      <c r="K27" s="197"/>
      <c r="L27" s="197"/>
      <c r="M27" s="20"/>
      <c r="N27" s="250" t="str">
        <f>Highs!C5</f>
        <v>Jonathan Boudreau</v>
      </c>
      <c r="O27" s="251">
        <f>Highs!D5</f>
        <v>412</v>
      </c>
      <c r="P27" s="97"/>
    </row>
    <row r="28" spans="1:16" s="2" customFormat="1" ht="13.5" customHeight="1">
      <c r="A28" s="39">
        <v>10</v>
      </c>
      <c r="B28" s="2" t="str">
        <f>AwayAvg!B11</f>
        <v>Craig Holbrook</v>
      </c>
      <c r="C28" s="22">
        <f>AwayAvg!E11</f>
        <v>120.66666666666667</v>
      </c>
      <c r="F28" s="39">
        <v>45</v>
      </c>
      <c r="G28" s="2" t="str">
        <f>AwayAvg!B46</f>
        <v>Cee Minus</v>
      </c>
      <c r="J28" s="22">
        <f>AwayAvg!E46</f>
        <v>110.73333333333333</v>
      </c>
      <c r="K28" s="197"/>
      <c r="L28" s="197"/>
      <c r="M28" s="20"/>
      <c r="N28" s="250" t="str">
        <f>Highs!C6</f>
        <v>Matt Nichols</v>
      </c>
      <c r="O28" s="251">
        <f>Highs!D6</f>
        <v>410</v>
      </c>
      <c r="P28" s="97"/>
    </row>
    <row r="29" spans="1:16" s="2" customFormat="1" ht="13.5" customHeight="1">
      <c r="A29" s="39">
        <v>11</v>
      </c>
      <c r="B29" s="2" t="str">
        <f>AwayAvg!B12</f>
        <v>Scott Lapierre</v>
      </c>
      <c r="C29" s="22">
        <f>AwayAvg!E12</f>
        <v>119.8</v>
      </c>
      <c r="F29" s="39">
        <v>46</v>
      </c>
      <c r="G29" s="2" t="str">
        <f>AwayAvg!B47</f>
        <v>Al Kecyk</v>
      </c>
      <c r="J29" s="22">
        <f>AwayAvg!E47</f>
        <v>110.33333333333333</v>
      </c>
      <c r="K29" s="197"/>
      <c r="L29" s="197"/>
      <c r="M29" s="20"/>
      <c r="N29" s="250" t="str">
        <f>Highs!C7</f>
        <v>Peter Crawford Jr</v>
      </c>
      <c r="O29" s="251">
        <f>Highs!D7</f>
        <v>409</v>
      </c>
      <c r="P29" s="97"/>
    </row>
    <row r="30" spans="1:16" s="2" customFormat="1" ht="13.5" customHeight="1">
      <c r="A30" s="39">
        <v>12</v>
      </c>
      <c r="B30" s="2" t="str">
        <f>AwayAvg!B13</f>
        <v>Bob Whitcomb</v>
      </c>
      <c r="C30" s="22">
        <f>AwayAvg!E13</f>
        <v>119.77777777777777</v>
      </c>
      <c r="F30" s="39">
        <v>47</v>
      </c>
      <c r="G30" s="2" t="str">
        <f>AwayAvg!B48</f>
        <v>Chris Jones</v>
      </c>
      <c r="J30" s="22">
        <f>AwayAvg!E48</f>
        <v>109.66666666666667</v>
      </c>
      <c r="K30" s="197"/>
      <c r="L30" s="197"/>
      <c r="M30" s="20"/>
      <c r="N30" s="250" t="str">
        <f>Highs!C8</f>
        <v>Jeff Surette</v>
      </c>
      <c r="O30" s="251">
        <f>Highs!D8</f>
        <v>408</v>
      </c>
      <c r="P30" s="97"/>
    </row>
    <row r="31" spans="1:16" s="2" customFormat="1" ht="13.5" customHeight="1">
      <c r="A31" s="39">
        <v>13</v>
      </c>
      <c r="B31" s="2" t="str">
        <f>AwayAvg!B14</f>
        <v>Mike Nardone</v>
      </c>
      <c r="C31" s="22">
        <f>AwayAvg!E14</f>
        <v>118.6</v>
      </c>
      <c r="F31" s="39">
        <v>48</v>
      </c>
      <c r="G31" s="2" t="str">
        <f>AwayAvg!B49</f>
        <v>Stephen Botte</v>
      </c>
      <c r="J31" s="22">
        <f>AwayAvg!E49</f>
        <v>109.66666666666667</v>
      </c>
      <c r="K31" s="197"/>
      <c r="L31" s="197"/>
      <c r="M31" s="20"/>
      <c r="N31" s="250" t="str">
        <f>Highs!C9</f>
        <v>Mike Nardone</v>
      </c>
      <c r="O31" s="251">
        <f>Highs!D9</f>
        <v>408</v>
      </c>
      <c r="P31" s="254"/>
    </row>
    <row r="32" spans="1:16" s="2" customFormat="1" ht="13.5" customHeight="1">
      <c r="A32" s="39">
        <v>14</v>
      </c>
      <c r="B32" s="2" t="str">
        <f>AwayAvg!B15</f>
        <v>Jon Alosa</v>
      </c>
      <c r="C32" s="22">
        <f>AwayAvg!E15</f>
        <v>118.22222222222223</v>
      </c>
      <c r="F32" s="39">
        <v>49</v>
      </c>
      <c r="G32" s="2" t="str">
        <f>AwayAvg!B50</f>
        <v>Austin Barnes</v>
      </c>
      <c r="J32" s="22">
        <f>AwayAvg!E50</f>
        <v>109.55555555555556</v>
      </c>
      <c r="K32" s="197"/>
      <c r="L32" s="197"/>
      <c r="M32" s="20"/>
      <c r="N32" s="250" t="str">
        <f>Highs!C10</f>
        <v>Cory Aleci</v>
      </c>
      <c r="O32" s="251">
        <f>Highs!D10</f>
        <v>401</v>
      </c>
      <c r="P32" s="254"/>
    </row>
    <row r="33" spans="1:16" s="2" customFormat="1" ht="13.5" customHeight="1">
      <c r="A33" s="39">
        <v>15</v>
      </c>
      <c r="B33" s="2" t="str">
        <f>AwayAvg!B16</f>
        <v>Jeff Surette</v>
      </c>
      <c r="C33" s="22">
        <f>AwayAvg!E16</f>
        <v>118.11111111111111</v>
      </c>
      <c r="F33" s="39">
        <v>50</v>
      </c>
      <c r="G33" s="2" t="str">
        <f>AwayAvg!B51</f>
        <v>JJ Tourigny</v>
      </c>
      <c r="J33" s="22">
        <f>AwayAvg!E51</f>
        <v>109.33333333333333</v>
      </c>
      <c r="K33" s="197"/>
      <c r="L33" s="197"/>
      <c r="M33" s="20"/>
      <c r="N33" s="250" t="str">
        <f>Highs!C11</f>
        <v>Chris Boisvert</v>
      </c>
      <c r="O33" s="251">
        <f>Highs!D11</f>
        <v>400</v>
      </c>
      <c r="P33" s="254"/>
    </row>
    <row r="34" spans="1:16" s="2" customFormat="1" ht="13.5" customHeight="1">
      <c r="A34" s="39">
        <v>16</v>
      </c>
      <c r="B34" s="2" t="str">
        <f>AwayAvg!B17</f>
        <v>Jon Winchell</v>
      </c>
      <c r="C34" s="22">
        <f>AwayAvg!E17</f>
        <v>118</v>
      </c>
      <c r="F34" s="39">
        <v>51</v>
      </c>
      <c r="G34" s="2" t="str">
        <f>AwayAvg!B52</f>
        <v>Kris Winiarz</v>
      </c>
      <c r="J34" s="22">
        <f>AwayAvg!E52</f>
        <v>108.8</v>
      </c>
      <c r="K34" s="197"/>
      <c r="L34" s="197"/>
      <c r="M34" s="20"/>
      <c r="N34" s="250" t="str">
        <f>Highs!C12</f>
        <v>Justin Lyonnais</v>
      </c>
      <c r="O34" s="251">
        <f>Highs!D12</f>
        <v>400</v>
      </c>
      <c r="P34" s="273"/>
    </row>
    <row r="35" spans="1:16" s="2" customFormat="1" ht="13.5" customHeight="1">
      <c r="A35" s="39">
        <v>17</v>
      </c>
      <c r="B35" s="2" t="str">
        <f>AwayAvg!B18</f>
        <v>Chris Boisvert</v>
      </c>
      <c r="C35" s="22">
        <f>AwayAvg!E18</f>
        <v>118</v>
      </c>
      <c r="F35" s="39">
        <v>52</v>
      </c>
      <c r="G35" s="2" t="str">
        <f>AwayAvg!B53</f>
        <v>Matt Soucy</v>
      </c>
      <c r="J35" s="22">
        <f>AwayAvg!E53</f>
        <v>108.58333333333333</v>
      </c>
      <c r="K35" s="197"/>
      <c r="L35" s="197"/>
      <c r="M35" s="20"/>
      <c r="N35" s="348">
        <f>Highs!C13</f>
        <v>0</v>
      </c>
      <c r="O35" s="349">
        <f>Highs!D13</f>
        <v>0</v>
      </c>
    </row>
    <row r="36" spans="1:16" s="2" customFormat="1" ht="13.5" customHeight="1">
      <c r="A36" s="39">
        <v>18</v>
      </c>
      <c r="B36" s="2" t="str">
        <f>AwayAvg!B19</f>
        <v>Josh Daley</v>
      </c>
      <c r="C36" s="22">
        <f>AwayAvg!E19</f>
        <v>117.77777777777777</v>
      </c>
      <c r="F36" s="39">
        <v>53</v>
      </c>
      <c r="G36" s="2" t="str">
        <f>AwayAvg!B54</f>
        <v>John Zappi</v>
      </c>
      <c r="J36" s="22">
        <f>AwayAvg!E54</f>
        <v>108.55555555555556</v>
      </c>
      <c r="K36" s="197"/>
      <c r="L36" s="197"/>
      <c r="M36" s="20"/>
      <c r="N36" s="348">
        <f>Highs!C14</f>
        <v>0</v>
      </c>
      <c r="O36" s="349">
        <f>Highs!D14</f>
        <v>0</v>
      </c>
    </row>
    <row r="37" spans="1:16" s="2" customFormat="1" ht="13.5" customHeight="1">
      <c r="A37" s="39">
        <v>19</v>
      </c>
      <c r="B37" s="2" t="str">
        <f>AwayAvg!B20</f>
        <v>Frank DeLuca</v>
      </c>
      <c r="C37" s="22">
        <f>AwayAvg!E20</f>
        <v>117.44444444444444</v>
      </c>
      <c r="F37" s="39">
        <v>54</v>
      </c>
      <c r="G37" s="2" t="str">
        <f>AwayAvg!B55</f>
        <v>Kevin Gallagher</v>
      </c>
      <c r="J37" s="22">
        <f>AwayAvg!E55</f>
        <v>108</v>
      </c>
      <c r="K37" s="197"/>
      <c r="L37" s="197"/>
      <c r="M37" s="20"/>
      <c r="N37" s="348">
        <f>Highs!C15</f>
        <v>0</v>
      </c>
      <c r="O37" s="349">
        <f>Highs!D15</f>
        <v>0</v>
      </c>
    </row>
    <row r="38" spans="1:16" s="2" customFormat="1" ht="13.5" customHeight="1">
      <c r="A38" s="39">
        <v>20</v>
      </c>
      <c r="B38" s="2" t="str">
        <f>AwayAvg!B21</f>
        <v>Jeff Walsh</v>
      </c>
      <c r="C38" s="22">
        <f>AwayAvg!E21</f>
        <v>117.44444444444444</v>
      </c>
      <c r="F38" s="39">
        <v>55</v>
      </c>
      <c r="G38" s="2" t="str">
        <f>AwayAvg!B56</f>
        <v>Dave Godwin</v>
      </c>
      <c r="J38" s="22">
        <f>AwayAvg!E56</f>
        <v>107.46666666666667</v>
      </c>
      <c r="K38" s="197"/>
      <c r="L38" s="197"/>
      <c r="M38" s="20"/>
      <c r="N38" s="348">
        <f>Highs!C16</f>
        <v>0</v>
      </c>
      <c r="O38" s="349">
        <f>Highs!D16</f>
        <v>0</v>
      </c>
    </row>
    <row r="39" spans="1:16" s="2" customFormat="1" ht="13.5" customHeight="1">
      <c r="A39" s="39">
        <v>21</v>
      </c>
      <c r="B39" s="2" t="str">
        <f>AwayAvg!B22</f>
        <v>Justin Lyonnais</v>
      </c>
      <c r="C39" s="22">
        <f>AwayAvg!E22</f>
        <v>117.26666666666667</v>
      </c>
      <c r="F39" s="39">
        <v>56</v>
      </c>
      <c r="G39" s="2" t="str">
        <f>AwayAvg!B57</f>
        <v>Jeff Buggea</v>
      </c>
      <c r="J39" s="22">
        <f>AwayAvg!E57</f>
        <v>107.25</v>
      </c>
      <c r="K39" s="197"/>
      <c r="L39" s="197"/>
      <c r="M39" s="20"/>
      <c r="N39" s="348">
        <f>Highs!C17</f>
        <v>0</v>
      </c>
      <c r="O39" s="349">
        <f>Highs!D17</f>
        <v>0</v>
      </c>
    </row>
    <row r="40" spans="1:16" s="2" customFormat="1" ht="13.5" customHeight="1">
      <c r="A40" s="39">
        <v>22</v>
      </c>
      <c r="B40" s="2" t="str">
        <f>AwayAvg!B23</f>
        <v>Aaron St Cyr</v>
      </c>
      <c r="C40" s="22">
        <f>AwayAvg!E23</f>
        <v>117.16666666666667</v>
      </c>
      <c r="F40" s="39">
        <v>57</v>
      </c>
      <c r="G40" s="2" t="str">
        <f>AwayAvg!B58</f>
        <v>Matt Lawless</v>
      </c>
      <c r="J40" s="22">
        <f>AwayAvg!E58</f>
        <v>106.88888888888889</v>
      </c>
      <c r="K40" s="197"/>
      <c r="L40" s="197"/>
      <c r="M40" s="20"/>
      <c r="N40" s="348">
        <f>Highs!C18</f>
        <v>0</v>
      </c>
      <c r="O40" s="349">
        <f>Highs!D18</f>
        <v>0</v>
      </c>
    </row>
    <row r="41" spans="1:16" s="2" customFormat="1" ht="13.5" customHeight="1" thickBot="1">
      <c r="A41" s="39">
        <v>23</v>
      </c>
      <c r="B41" s="2" t="str">
        <f>AwayAvg!B24</f>
        <v>Ed Woodside</v>
      </c>
      <c r="C41" s="22">
        <f>AwayAvg!E24</f>
        <v>117.08333333333333</v>
      </c>
      <c r="F41" s="39">
        <v>58</v>
      </c>
      <c r="G41" s="2" t="str">
        <f>AwayAvg!B59</f>
        <v>Sean Landry</v>
      </c>
      <c r="J41" s="22">
        <f>AwayAvg!E59</f>
        <v>106.66666666666667</v>
      </c>
      <c r="K41" s="197"/>
      <c r="L41" s="197"/>
      <c r="M41" s="20"/>
      <c r="N41" s="248"/>
      <c r="O41" s="249"/>
    </row>
    <row r="42" spans="1:16" s="2" customFormat="1" ht="13.5" customHeight="1">
      <c r="A42" s="39">
        <v>24</v>
      </c>
      <c r="B42" s="2" t="str">
        <f>AwayAvg!B25</f>
        <v>Chris Cazenave</v>
      </c>
      <c r="C42" s="22">
        <f>AwayAvg!E25</f>
        <v>116.13333333333334</v>
      </c>
      <c r="F42" s="39">
        <v>59</v>
      </c>
      <c r="G42" s="2" t="str">
        <f>AwayAvg!B60</f>
        <v>John Lescabreau</v>
      </c>
      <c r="J42" s="22">
        <f>AwayAvg!E60</f>
        <v>106.46666666666667</v>
      </c>
      <c r="K42" s="197"/>
      <c r="L42" s="197"/>
      <c r="M42" s="20"/>
      <c r="N42" s="41"/>
      <c r="O42" s="41"/>
    </row>
    <row r="43" spans="1:16" s="2" customFormat="1" ht="13.5" customHeight="1">
      <c r="A43" s="39">
        <v>25</v>
      </c>
      <c r="B43" s="2" t="str">
        <f>AwayAvg!B26</f>
        <v>Ryan Southall</v>
      </c>
      <c r="C43" s="22">
        <f>AwayAvg!E26</f>
        <v>115.83333333333333</v>
      </c>
      <c r="F43" s="39">
        <v>60</v>
      </c>
      <c r="G43" s="2" t="str">
        <f>AwayAvg!B61</f>
        <v>Brendan O'Dowd</v>
      </c>
      <c r="J43" s="22">
        <f>AwayAvg!E61</f>
        <v>106.33333333333333</v>
      </c>
      <c r="K43" s="197"/>
      <c r="L43" s="197"/>
      <c r="M43" s="20"/>
      <c r="N43" s="41"/>
      <c r="O43" s="41"/>
    </row>
    <row r="44" spans="1:16" s="2" customFormat="1" ht="13.5" customHeight="1">
      <c r="A44" s="39">
        <v>26</v>
      </c>
      <c r="B44" s="2" t="str">
        <f>AwayAvg!B27</f>
        <v>Steve Poulin</v>
      </c>
      <c r="C44" s="22">
        <f>AwayAvg!E27</f>
        <v>115.66666666666667</v>
      </c>
      <c r="F44" s="39">
        <v>61</v>
      </c>
      <c r="G44" s="2" t="str">
        <f>AwayAvg!B62</f>
        <v>Cliff Walker</v>
      </c>
      <c r="J44" s="22">
        <f>AwayAvg!E62</f>
        <v>106.25</v>
      </c>
      <c r="K44" s="197"/>
      <c r="L44" s="197"/>
      <c r="M44" s="20"/>
      <c r="N44" s="41"/>
      <c r="O44" s="41"/>
    </row>
    <row r="45" spans="1:16" s="2" customFormat="1" ht="13.5" customHeight="1">
      <c r="A45" s="39">
        <v>27</v>
      </c>
      <c r="B45" s="2" t="str">
        <f>AwayAvg!B28</f>
        <v>Cory Aleci</v>
      </c>
      <c r="C45" s="22">
        <f>AwayAvg!E28</f>
        <v>115.44444444444444</v>
      </c>
      <c r="F45" s="39">
        <v>62</v>
      </c>
      <c r="G45" s="2" t="str">
        <f>AwayAvg!B63</f>
        <v>John Starner</v>
      </c>
      <c r="J45" s="22">
        <f>AwayAvg!E63</f>
        <v>105.55555555555556</v>
      </c>
      <c r="K45" s="197"/>
      <c r="L45" s="197"/>
      <c r="M45" s="20"/>
      <c r="N45" s="41"/>
      <c r="O45" s="41"/>
    </row>
    <row r="46" spans="1:16" s="2" customFormat="1" ht="13.5" customHeight="1">
      <c r="A46" s="39">
        <v>28</v>
      </c>
      <c r="B46" s="2" t="str">
        <f>AwayAvg!B29</f>
        <v>Billy Shiner Sr.</v>
      </c>
      <c r="C46" s="22">
        <f>AwayAvg!E29</f>
        <v>115.44444444444444</v>
      </c>
      <c r="F46" s="39">
        <v>63</v>
      </c>
      <c r="G46" s="2" t="str">
        <f>AwayAvg!B64</f>
        <v>Peter Penney</v>
      </c>
      <c r="J46" s="22">
        <f>AwayAvg!E64</f>
        <v>104</v>
      </c>
      <c r="K46" s="112"/>
      <c r="L46" s="112"/>
      <c r="M46" s="10"/>
    </row>
    <row r="47" spans="1:16" s="2" customFormat="1" ht="13.5" customHeight="1">
      <c r="A47" s="39">
        <v>29</v>
      </c>
      <c r="B47" s="2" t="str">
        <f>AwayAvg!B30</f>
        <v>Josh Riopelle</v>
      </c>
      <c r="C47" s="22">
        <f>AwayAvg!E30</f>
        <v>115.11111111111111</v>
      </c>
      <c r="F47" s="39">
        <v>64</v>
      </c>
      <c r="G47" s="2" t="str">
        <f>AwayAvg!B65</f>
        <v>Dennis Green</v>
      </c>
      <c r="J47" s="22">
        <f>AwayAvg!E65</f>
        <v>101.86666666666666</v>
      </c>
      <c r="K47" s="112"/>
      <c r="L47" s="112"/>
      <c r="M47" s="10"/>
    </row>
    <row r="48" spans="1:16" s="2" customFormat="1" ht="13.5" customHeight="1">
      <c r="A48" s="39">
        <v>30</v>
      </c>
      <c r="B48" s="2" t="str">
        <f>AwayAvg!B31</f>
        <v>Lu Gacharna</v>
      </c>
      <c r="C48" s="22">
        <f>AwayAvg!E31</f>
        <v>114.66666666666667</v>
      </c>
      <c r="F48" s="39">
        <v>65</v>
      </c>
      <c r="G48" s="2" t="str">
        <f>AwayAvg!B66</f>
        <v>Dave Mallahan</v>
      </c>
      <c r="J48" s="22">
        <f>AwayAvg!E66</f>
        <v>98</v>
      </c>
      <c r="K48" s="112"/>
      <c r="L48" s="112"/>
      <c r="M48" s="10"/>
    </row>
    <row r="49" spans="1:13" s="2" customFormat="1" ht="13.5" customHeight="1">
      <c r="A49" s="39">
        <v>31</v>
      </c>
      <c r="B49" s="2" t="str">
        <f>AwayAvg!B32</f>
        <v>Joe Smith</v>
      </c>
      <c r="C49" s="22">
        <f>AwayAvg!E32</f>
        <v>114.33333333333333</v>
      </c>
      <c r="F49" s="39">
        <v>66</v>
      </c>
      <c r="G49" s="2" t="str">
        <f>AwayAvg!B67</f>
        <v>Rich Limone</v>
      </c>
      <c r="J49" s="22">
        <f>AwayAvg!E67</f>
        <v>82.833333333333329</v>
      </c>
      <c r="K49" s="112"/>
      <c r="L49" s="112"/>
      <c r="M49" s="10"/>
    </row>
    <row r="50" spans="1:13" s="2" customFormat="1" ht="13.5" customHeight="1">
      <c r="A50" s="39">
        <v>32</v>
      </c>
      <c r="B50" s="2" t="str">
        <f>AwayAvg!B33</f>
        <v>Joey Hutchinson</v>
      </c>
      <c r="C50" s="22">
        <f>AwayAvg!E33</f>
        <v>114.11111111111111</v>
      </c>
      <c r="F50" s="39">
        <v>67</v>
      </c>
      <c r="G50" s="41" t="str">
        <f>AwayAvg!B68</f>
        <v>Brian Fournier</v>
      </c>
      <c r="H50" s="41"/>
      <c r="I50" s="41"/>
      <c r="J50" s="350">
        <f>AwayAvg!E68</f>
        <v>0</v>
      </c>
      <c r="K50" s="112"/>
      <c r="L50" s="112"/>
      <c r="M50" s="10"/>
    </row>
    <row r="51" spans="1:13" s="2" customFormat="1" ht="13.5" customHeight="1">
      <c r="A51" s="39">
        <v>33</v>
      </c>
      <c r="B51" s="2" t="str">
        <f>AwayAvg!B34</f>
        <v>Tim Douglass</v>
      </c>
      <c r="C51" s="22">
        <f>AwayAvg!E34</f>
        <v>114.08333333333333</v>
      </c>
      <c r="F51" s="39"/>
      <c r="J51" s="22"/>
      <c r="K51" s="112"/>
      <c r="L51" s="112"/>
      <c r="M51" s="10"/>
    </row>
    <row r="52" spans="1:13" s="2" customFormat="1" ht="13.5" customHeight="1">
      <c r="A52" s="39">
        <v>34</v>
      </c>
      <c r="B52" s="2" t="str">
        <f>AwayAvg!B35</f>
        <v>Tim Jalbert</v>
      </c>
      <c r="C52" s="22">
        <f>AwayAvg!E35</f>
        <v>114</v>
      </c>
      <c r="F52" s="39"/>
      <c r="J52" s="22"/>
      <c r="K52" s="112"/>
      <c r="L52" s="112"/>
      <c r="M52" s="10"/>
    </row>
    <row r="53" spans="1:13" s="2" customFormat="1" ht="13.5" customHeight="1">
      <c r="A53" s="39">
        <v>35</v>
      </c>
      <c r="B53" s="2" t="str">
        <f>AwayAvg!B36</f>
        <v>Mark Ricci</v>
      </c>
      <c r="C53" s="22">
        <f>AwayAvg!E36</f>
        <v>114</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20"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329</v>
      </c>
      <c r="B1" s="388"/>
      <c r="C1" s="388"/>
      <c r="D1" s="388"/>
      <c r="E1" s="388"/>
      <c r="F1" s="388"/>
      <c r="G1" s="388"/>
      <c r="H1" s="388"/>
      <c r="I1" s="388"/>
      <c r="J1" s="388"/>
      <c r="K1" s="388"/>
      <c r="L1" s="388"/>
      <c r="M1" s="388"/>
      <c r="N1" s="388"/>
      <c r="O1" s="388"/>
      <c r="P1" s="388"/>
      <c r="Q1" s="388"/>
    </row>
    <row r="2" spans="1:17" ht="30.75" thickBot="1">
      <c r="B2" s="385" t="s">
        <v>96</v>
      </c>
      <c r="C2" s="386"/>
      <c r="D2" s="386"/>
      <c r="E2" s="386"/>
      <c r="F2" s="386"/>
      <c r="G2" s="386"/>
      <c r="H2" s="387"/>
      <c r="I2" s="143"/>
      <c r="J2" s="385" t="s">
        <v>2</v>
      </c>
      <c r="K2" s="386"/>
      <c r="L2" s="386"/>
      <c r="M2" s="386"/>
      <c r="N2" s="386"/>
      <c r="O2" s="386"/>
      <c r="P2" s="387"/>
    </row>
    <row r="3" spans="1:17" ht="17.25">
      <c r="B3" s="382" t="s">
        <v>262</v>
      </c>
      <c r="C3" s="383"/>
      <c r="D3" s="384"/>
      <c r="E3" s="113">
        <v>103</v>
      </c>
      <c r="F3" s="114">
        <v>113</v>
      </c>
      <c r="G3" s="114">
        <v>120</v>
      </c>
      <c r="H3" s="115">
        <f t="shared" ref="H3:H8" si="0">SUM(E3:G3)</f>
        <v>336</v>
      </c>
      <c r="J3" s="382" t="s">
        <v>272</v>
      </c>
      <c r="K3" s="383"/>
      <c r="L3" s="384"/>
      <c r="M3" s="113">
        <v>134</v>
      </c>
      <c r="N3" s="114">
        <v>94</v>
      </c>
      <c r="O3" s="114">
        <v>148</v>
      </c>
      <c r="P3" s="115">
        <f t="shared" ref="P3:P8" si="1">SUM(M3:O3)</f>
        <v>376</v>
      </c>
    </row>
    <row r="4" spans="1:17" ht="17.25">
      <c r="B4" s="376" t="s">
        <v>263</v>
      </c>
      <c r="C4" s="377"/>
      <c r="D4" s="378"/>
      <c r="E4" s="116">
        <v>123</v>
      </c>
      <c r="F4" s="117">
        <v>105</v>
      </c>
      <c r="G4" s="117">
        <v>114</v>
      </c>
      <c r="H4" s="118">
        <f t="shared" si="0"/>
        <v>342</v>
      </c>
      <c r="J4" s="376" t="s">
        <v>275</v>
      </c>
      <c r="K4" s="377"/>
      <c r="L4" s="378"/>
      <c r="M4" s="116">
        <v>121</v>
      </c>
      <c r="N4" s="117">
        <v>109</v>
      </c>
      <c r="O4" s="117">
        <v>124</v>
      </c>
      <c r="P4" s="118">
        <f t="shared" si="1"/>
        <v>354</v>
      </c>
    </row>
    <row r="5" spans="1:17" ht="17.25">
      <c r="B5" s="376" t="s">
        <v>154</v>
      </c>
      <c r="C5" s="377"/>
      <c r="D5" s="378"/>
      <c r="E5" s="116">
        <v>114</v>
      </c>
      <c r="F5" s="117">
        <v>109</v>
      </c>
      <c r="G5" s="117">
        <v>97</v>
      </c>
      <c r="H5" s="118">
        <f t="shared" si="0"/>
        <v>320</v>
      </c>
      <c r="J5" s="376" t="s">
        <v>70</v>
      </c>
      <c r="K5" s="377"/>
      <c r="L5" s="378"/>
      <c r="M5" s="116">
        <v>107</v>
      </c>
      <c r="N5" s="117">
        <v>101</v>
      </c>
      <c r="O5" s="117">
        <v>97</v>
      </c>
      <c r="P5" s="118">
        <f t="shared" si="1"/>
        <v>305</v>
      </c>
    </row>
    <row r="6" spans="1:17" ht="17.25">
      <c r="B6" s="376" t="s">
        <v>265</v>
      </c>
      <c r="C6" s="377"/>
      <c r="D6" s="378"/>
      <c r="E6" s="116">
        <v>99</v>
      </c>
      <c r="F6" s="117">
        <v>93</v>
      </c>
      <c r="G6" s="117">
        <v>107</v>
      </c>
      <c r="H6" s="118">
        <f t="shared" si="0"/>
        <v>299</v>
      </c>
      <c r="J6" s="376" t="s">
        <v>274</v>
      </c>
      <c r="K6" s="377"/>
      <c r="L6" s="378"/>
      <c r="M6" s="116">
        <v>109</v>
      </c>
      <c r="N6" s="117">
        <v>125</v>
      </c>
      <c r="O6" s="117">
        <v>110</v>
      </c>
      <c r="P6" s="118">
        <f t="shared" si="1"/>
        <v>344</v>
      </c>
    </row>
    <row r="7" spans="1:17" ht="18" thickBot="1">
      <c r="B7" s="368" t="s">
        <v>266</v>
      </c>
      <c r="C7" s="369"/>
      <c r="D7" s="370"/>
      <c r="E7" s="119">
        <v>129</v>
      </c>
      <c r="F7" s="120">
        <v>114</v>
      </c>
      <c r="G7" s="120">
        <v>105</v>
      </c>
      <c r="H7" s="121">
        <f t="shared" si="0"/>
        <v>348</v>
      </c>
      <c r="J7" s="368" t="s">
        <v>323</v>
      </c>
      <c r="K7" s="369"/>
      <c r="L7" s="370"/>
      <c r="M7" s="119">
        <v>101</v>
      </c>
      <c r="N7" s="120">
        <v>89</v>
      </c>
      <c r="O7" s="120">
        <v>107</v>
      </c>
      <c r="P7" s="121">
        <f t="shared" si="1"/>
        <v>297</v>
      </c>
    </row>
    <row r="8" spans="1:17" ht="19.5" thickBot="1">
      <c r="B8" s="371" t="s">
        <v>43</v>
      </c>
      <c r="C8" s="372"/>
      <c r="D8" s="373"/>
      <c r="E8" s="122">
        <f>SUM(E3:E7)</f>
        <v>568</v>
      </c>
      <c r="F8" s="123">
        <f>SUM(F3:F7)</f>
        <v>534</v>
      </c>
      <c r="G8" s="123">
        <f>SUM(G3:G7)</f>
        <v>543</v>
      </c>
      <c r="H8" s="124">
        <f t="shared" si="0"/>
        <v>1645</v>
      </c>
      <c r="J8" s="371" t="s">
        <v>43</v>
      </c>
      <c r="K8" s="372"/>
      <c r="L8" s="373"/>
      <c r="M8" s="122">
        <f>SUM(M3:M7)</f>
        <v>572</v>
      </c>
      <c r="N8" s="123">
        <f>SUM(N3:N7)</f>
        <v>518</v>
      </c>
      <c r="O8" s="123">
        <f>SUM(O3:O7)</f>
        <v>586</v>
      </c>
      <c r="P8" s="124">
        <f t="shared" si="1"/>
        <v>1676</v>
      </c>
    </row>
    <row r="9" spans="1:17" ht="20.25" thickBot="1">
      <c r="B9" s="374" t="s">
        <v>42</v>
      </c>
      <c r="C9" s="375"/>
      <c r="D9" s="6">
        <f>SUM(E9:H9)</f>
        <v>2</v>
      </c>
      <c r="E9" s="125">
        <f>IF(E8&gt;M8,2,0)+IF(E8&lt;M8,0)+IF(E8=M8,1)</f>
        <v>0</v>
      </c>
      <c r="F9" s="126">
        <f>IF(F8&gt;N8,2,0)+IF(F8&lt;N8,0)+IF(F8=N8,1)</f>
        <v>2</v>
      </c>
      <c r="G9" s="126">
        <f>IF(G8&gt;O8,2,0)+IF(G8&lt;O8,0)+IF(G8=O8,1)</f>
        <v>0</v>
      </c>
      <c r="H9" s="127">
        <f>IF(H8&gt;P8,2,0)+IF(H8&lt;P8,0)+IF(H8=P8,1)</f>
        <v>0</v>
      </c>
      <c r="J9" s="374" t="s">
        <v>42</v>
      </c>
      <c r="K9" s="375"/>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9" t="s">
        <v>163</v>
      </c>
      <c r="C11" s="380"/>
      <c r="D11" s="380"/>
      <c r="E11" s="380"/>
      <c r="F11" s="380"/>
      <c r="G11" s="380"/>
      <c r="H11" s="381"/>
      <c r="I11" s="143"/>
      <c r="J11" s="379" t="s">
        <v>142</v>
      </c>
      <c r="K11" s="380"/>
      <c r="L11" s="380"/>
      <c r="M11" s="380"/>
      <c r="N11" s="380"/>
      <c r="O11" s="380"/>
      <c r="P11" s="381"/>
    </row>
    <row r="12" spans="1:17" ht="17.25">
      <c r="B12" s="382" t="s">
        <v>268</v>
      </c>
      <c r="C12" s="383"/>
      <c r="D12" s="384"/>
      <c r="E12" s="113">
        <v>122</v>
      </c>
      <c r="F12" s="114">
        <v>135</v>
      </c>
      <c r="G12" s="114">
        <v>110</v>
      </c>
      <c r="H12" s="115">
        <f t="shared" ref="H12:H17" si="2">SUM(E12:G12)</f>
        <v>367</v>
      </c>
      <c r="J12" s="382" t="s">
        <v>74</v>
      </c>
      <c r="K12" s="383"/>
      <c r="L12" s="384"/>
      <c r="M12" s="113">
        <v>105</v>
      </c>
      <c r="N12" s="114">
        <v>99</v>
      </c>
      <c r="O12" s="114">
        <v>100</v>
      </c>
      <c r="P12" s="115">
        <f t="shared" ref="P12:P17" si="3">SUM(M12:O12)</f>
        <v>304</v>
      </c>
    </row>
    <row r="13" spans="1:17" ht="17.25">
      <c r="B13" s="376" t="s">
        <v>156</v>
      </c>
      <c r="C13" s="377"/>
      <c r="D13" s="378"/>
      <c r="E13" s="116">
        <v>127</v>
      </c>
      <c r="F13" s="117">
        <v>106</v>
      </c>
      <c r="G13" s="117">
        <v>126</v>
      </c>
      <c r="H13" s="118">
        <f t="shared" si="2"/>
        <v>359</v>
      </c>
      <c r="J13" s="376" t="s">
        <v>282</v>
      </c>
      <c r="K13" s="377"/>
      <c r="L13" s="378"/>
      <c r="M13" s="116">
        <v>113</v>
      </c>
      <c r="N13" s="117">
        <v>111</v>
      </c>
      <c r="O13" s="117">
        <v>122</v>
      </c>
      <c r="P13" s="118">
        <f t="shared" si="3"/>
        <v>346</v>
      </c>
    </row>
    <row r="14" spans="1:17" ht="17.25">
      <c r="B14" s="376" t="s">
        <v>269</v>
      </c>
      <c r="C14" s="377"/>
      <c r="D14" s="378"/>
      <c r="E14" s="116">
        <v>142</v>
      </c>
      <c r="F14" s="117">
        <v>120</v>
      </c>
      <c r="G14" s="117">
        <v>115</v>
      </c>
      <c r="H14" s="118">
        <f t="shared" si="2"/>
        <v>377</v>
      </c>
      <c r="J14" s="376" t="s">
        <v>283</v>
      </c>
      <c r="K14" s="377"/>
      <c r="L14" s="378"/>
      <c r="M14" s="116">
        <v>116</v>
      </c>
      <c r="N14" s="117">
        <v>150</v>
      </c>
      <c r="O14" s="117">
        <v>108</v>
      </c>
      <c r="P14" s="118">
        <f t="shared" si="3"/>
        <v>374</v>
      </c>
    </row>
    <row r="15" spans="1:17" ht="17.25">
      <c r="B15" s="376" t="s">
        <v>270</v>
      </c>
      <c r="C15" s="377"/>
      <c r="D15" s="378"/>
      <c r="E15" s="116">
        <v>104</v>
      </c>
      <c r="F15" s="117">
        <v>153</v>
      </c>
      <c r="G15" s="117">
        <v>131</v>
      </c>
      <c r="H15" s="118">
        <f t="shared" si="2"/>
        <v>388</v>
      </c>
      <c r="J15" s="376" t="s">
        <v>284</v>
      </c>
      <c r="K15" s="377"/>
      <c r="L15" s="378"/>
      <c r="M15" s="116">
        <v>117</v>
      </c>
      <c r="N15" s="117">
        <v>113</v>
      </c>
      <c r="O15" s="117">
        <v>115</v>
      </c>
      <c r="P15" s="118">
        <f t="shared" si="3"/>
        <v>345</v>
      </c>
    </row>
    <row r="16" spans="1:17" ht="18" thickBot="1">
      <c r="B16" s="368" t="s">
        <v>271</v>
      </c>
      <c r="C16" s="369"/>
      <c r="D16" s="370"/>
      <c r="E16" s="119">
        <v>142</v>
      </c>
      <c r="F16" s="120">
        <v>172</v>
      </c>
      <c r="G16" s="120">
        <v>141</v>
      </c>
      <c r="H16" s="121">
        <f t="shared" si="2"/>
        <v>455</v>
      </c>
      <c r="J16" s="368" t="s">
        <v>285</v>
      </c>
      <c r="K16" s="369"/>
      <c r="L16" s="370"/>
      <c r="M16" s="119">
        <v>102</v>
      </c>
      <c r="N16" s="120">
        <v>106</v>
      </c>
      <c r="O16" s="120">
        <v>121</v>
      </c>
      <c r="P16" s="121">
        <f t="shared" si="3"/>
        <v>329</v>
      </c>
    </row>
    <row r="17" spans="2:16" ht="19.5" thickBot="1">
      <c r="B17" s="371" t="s">
        <v>43</v>
      </c>
      <c r="C17" s="372"/>
      <c r="D17" s="373"/>
      <c r="E17" s="122">
        <f>SUM(E12:E16)</f>
        <v>637</v>
      </c>
      <c r="F17" s="123">
        <f>SUM(F12:F16)</f>
        <v>686</v>
      </c>
      <c r="G17" s="123">
        <f>SUM(G12:G16)</f>
        <v>623</v>
      </c>
      <c r="H17" s="124">
        <f t="shared" si="2"/>
        <v>1946</v>
      </c>
      <c r="J17" s="371" t="s">
        <v>43</v>
      </c>
      <c r="K17" s="372"/>
      <c r="L17" s="373"/>
      <c r="M17" s="122">
        <f>SUM(M12:M16)</f>
        <v>553</v>
      </c>
      <c r="N17" s="123">
        <f>SUM(N12:N16)</f>
        <v>579</v>
      </c>
      <c r="O17" s="123">
        <f>SUM(O12:O16)</f>
        <v>566</v>
      </c>
      <c r="P17" s="124">
        <f t="shared" si="3"/>
        <v>1698</v>
      </c>
    </row>
    <row r="18" spans="2:16" ht="20.25" thickBot="1">
      <c r="B18" s="374" t="s">
        <v>42</v>
      </c>
      <c r="C18" s="375"/>
      <c r="D18" s="6">
        <f>SUM(E18:H18)</f>
        <v>8</v>
      </c>
      <c r="E18" s="125">
        <f>IF(E17&gt;M17,2,0)+IF(E17&lt;M17,0)+IF(E17=M17,1)</f>
        <v>2</v>
      </c>
      <c r="F18" s="126">
        <f>IF(F17&gt;N17,2,0)+IF(F17&lt;N17,0)+IF(F17=N17,1)</f>
        <v>2</v>
      </c>
      <c r="G18" s="126">
        <f>IF(G17&gt;O17,2,0)+IF(G17&lt;O17,0)+IF(G17=O17,1)</f>
        <v>2</v>
      </c>
      <c r="H18" s="127">
        <f>IF(H17&gt;P17,2,0)+IF(H17&lt;P17,0)+IF(H17=P17,1)</f>
        <v>2</v>
      </c>
      <c r="J18" s="374" t="s">
        <v>42</v>
      </c>
      <c r="K18" s="375"/>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85" t="s">
        <v>176</v>
      </c>
      <c r="C20" s="386"/>
      <c r="D20" s="386"/>
      <c r="E20" s="386"/>
      <c r="F20" s="386"/>
      <c r="G20" s="386"/>
      <c r="H20" s="387"/>
      <c r="I20" s="143"/>
      <c r="J20" s="385" t="s">
        <v>228</v>
      </c>
      <c r="K20" s="386"/>
      <c r="L20" s="386"/>
      <c r="M20" s="386"/>
      <c r="N20" s="386"/>
      <c r="O20" s="386"/>
      <c r="P20" s="387"/>
    </row>
    <row r="21" spans="2:16" ht="17.25">
      <c r="B21" s="382" t="s">
        <v>253</v>
      </c>
      <c r="C21" s="383"/>
      <c r="D21" s="384"/>
      <c r="E21" s="113">
        <v>121</v>
      </c>
      <c r="F21" s="114">
        <v>112</v>
      </c>
      <c r="G21" s="114">
        <v>139</v>
      </c>
      <c r="H21" s="115">
        <f t="shared" ref="H21:H26" si="4">SUM(E21:G21)</f>
        <v>372</v>
      </c>
      <c r="J21" s="382" t="s">
        <v>250</v>
      </c>
      <c r="K21" s="383"/>
      <c r="L21" s="384"/>
      <c r="M21" s="113">
        <v>112</v>
      </c>
      <c r="N21" s="114">
        <v>99</v>
      </c>
      <c r="O21" s="114">
        <v>103</v>
      </c>
      <c r="P21" s="115">
        <f t="shared" ref="P21:P26" si="5">SUM(M21:O21)</f>
        <v>314</v>
      </c>
    </row>
    <row r="22" spans="2:16" ht="17.25">
      <c r="B22" s="376" t="s">
        <v>67</v>
      </c>
      <c r="C22" s="377"/>
      <c r="D22" s="378"/>
      <c r="E22" s="116">
        <v>114</v>
      </c>
      <c r="F22" s="117">
        <v>107</v>
      </c>
      <c r="G22" s="117">
        <v>115</v>
      </c>
      <c r="H22" s="118">
        <f t="shared" si="4"/>
        <v>336</v>
      </c>
      <c r="J22" s="376" t="s">
        <v>249</v>
      </c>
      <c r="K22" s="377"/>
      <c r="L22" s="378"/>
      <c r="M22" s="116">
        <v>114</v>
      </c>
      <c r="N22" s="117">
        <v>117</v>
      </c>
      <c r="O22" s="117">
        <v>90</v>
      </c>
      <c r="P22" s="118">
        <f t="shared" si="5"/>
        <v>321</v>
      </c>
    </row>
    <row r="23" spans="2:16" ht="17.25">
      <c r="B23" s="376" t="s">
        <v>254</v>
      </c>
      <c r="C23" s="377"/>
      <c r="D23" s="378"/>
      <c r="E23" s="116">
        <v>122</v>
      </c>
      <c r="F23" s="117">
        <v>131</v>
      </c>
      <c r="G23" s="117">
        <v>127</v>
      </c>
      <c r="H23" s="118">
        <f t="shared" si="4"/>
        <v>380</v>
      </c>
      <c r="J23" s="376" t="s">
        <v>324</v>
      </c>
      <c r="K23" s="377"/>
      <c r="L23" s="378"/>
      <c r="M23" s="116">
        <v>129</v>
      </c>
      <c r="N23" s="117">
        <v>135</v>
      </c>
      <c r="O23" s="117">
        <v>131</v>
      </c>
      <c r="P23" s="118">
        <f t="shared" si="5"/>
        <v>395</v>
      </c>
    </row>
    <row r="24" spans="2:16" ht="17.25">
      <c r="B24" s="376" t="s">
        <v>255</v>
      </c>
      <c r="C24" s="377"/>
      <c r="D24" s="378"/>
      <c r="E24" s="116">
        <v>123</v>
      </c>
      <c r="F24" s="117">
        <v>121</v>
      </c>
      <c r="G24" s="117">
        <v>127</v>
      </c>
      <c r="H24" s="118">
        <f t="shared" si="4"/>
        <v>371</v>
      </c>
      <c r="J24" s="376" t="s">
        <v>330</v>
      </c>
      <c r="K24" s="377"/>
      <c r="L24" s="378"/>
      <c r="M24" s="116">
        <v>120</v>
      </c>
      <c r="N24" s="117">
        <v>138</v>
      </c>
      <c r="O24" s="117">
        <v>115</v>
      </c>
      <c r="P24" s="118">
        <f t="shared" si="5"/>
        <v>373</v>
      </c>
    </row>
    <row r="25" spans="2:16" ht="18" thickBot="1">
      <c r="B25" s="368" t="s">
        <v>256</v>
      </c>
      <c r="C25" s="369"/>
      <c r="D25" s="370"/>
      <c r="E25" s="119">
        <v>132</v>
      </c>
      <c r="F25" s="120">
        <v>113</v>
      </c>
      <c r="G25" s="120">
        <v>136</v>
      </c>
      <c r="H25" s="121">
        <f t="shared" si="4"/>
        <v>381</v>
      </c>
      <c r="J25" s="368" t="s">
        <v>325</v>
      </c>
      <c r="K25" s="369"/>
      <c r="L25" s="370"/>
      <c r="M25" s="119">
        <v>100</v>
      </c>
      <c r="N25" s="120">
        <v>113</v>
      </c>
      <c r="O25" s="120">
        <v>128</v>
      </c>
      <c r="P25" s="121">
        <f t="shared" si="5"/>
        <v>341</v>
      </c>
    </row>
    <row r="26" spans="2:16" ht="19.5" thickBot="1">
      <c r="B26" s="371" t="s">
        <v>43</v>
      </c>
      <c r="C26" s="372"/>
      <c r="D26" s="373"/>
      <c r="E26" s="122">
        <f>SUM(E21:E25)</f>
        <v>612</v>
      </c>
      <c r="F26" s="123">
        <f>SUM(F21:F25)</f>
        <v>584</v>
      </c>
      <c r="G26" s="123">
        <f>SUM(G21:G25)</f>
        <v>644</v>
      </c>
      <c r="H26" s="124">
        <f t="shared" si="4"/>
        <v>1840</v>
      </c>
      <c r="J26" s="371" t="s">
        <v>43</v>
      </c>
      <c r="K26" s="372"/>
      <c r="L26" s="373"/>
      <c r="M26" s="122">
        <f>SUM(M21:M25)</f>
        <v>575</v>
      </c>
      <c r="N26" s="123">
        <f>SUM(N21:N25)</f>
        <v>602</v>
      </c>
      <c r="O26" s="123">
        <f>SUM(O21:O25)</f>
        <v>567</v>
      </c>
      <c r="P26" s="124">
        <f t="shared" si="5"/>
        <v>1744</v>
      </c>
    </row>
    <row r="27" spans="2:16" ht="20.25" thickBot="1">
      <c r="B27" s="374" t="s">
        <v>42</v>
      </c>
      <c r="C27" s="375"/>
      <c r="D27" s="6">
        <f>SUM(E27:H27)</f>
        <v>6</v>
      </c>
      <c r="E27" s="125">
        <f>IF(E26&gt;M26,2,0)+IF(E26&lt;M26,0)+IF(E26=M26,1)</f>
        <v>2</v>
      </c>
      <c r="F27" s="126">
        <f>IF(F26&gt;N26,2,0)+IF(F26&lt;N26,0)+IF(F26=N26,1)</f>
        <v>0</v>
      </c>
      <c r="G27" s="126">
        <f>IF(G26&gt;O26,2,0)+IF(G26&lt;O26,0)+IF(G26=O26,1)</f>
        <v>2</v>
      </c>
      <c r="H27" s="127">
        <f>IF(H26&gt;P26,2,0)+IF(H26&lt;P26,0)+IF(H26=P26,1)</f>
        <v>2</v>
      </c>
      <c r="J27" s="374" t="s">
        <v>42</v>
      </c>
      <c r="K27" s="375"/>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79" t="s">
        <v>175</v>
      </c>
      <c r="C29" s="380"/>
      <c r="D29" s="380"/>
      <c r="E29" s="380"/>
      <c r="F29" s="380"/>
      <c r="G29" s="380"/>
      <c r="H29" s="381"/>
      <c r="I29" s="143"/>
      <c r="J29" s="379" t="s">
        <v>97</v>
      </c>
      <c r="K29" s="380"/>
      <c r="L29" s="380"/>
      <c r="M29" s="380"/>
      <c r="N29" s="380"/>
      <c r="O29" s="380"/>
      <c r="P29" s="381"/>
    </row>
    <row r="30" spans="2:16" ht="17.25">
      <c r="B30" s="382" t="s">
        <v>221</v>
      </c>
      <c r="C30" s="383"/>
      <c r="D30" s="384"/>
      <c r="E30" s="113">
        <v>140</v>
      </c>
      <c r="F30" s="114">
        <v>145</v>
      </c>
      <c r="G30" s="114">
        <v>127</v>
      </c>
      <c r="H30" s="115">
        <f t="shared" ref="H30:H35" si="6">SUM(E30:G30)</f>
        <v>412</v>
      </c>
      <c r="J30" s="382" t="s">
        <v>331</v>
      </c>
      <c r="K30" s="383"/>
      <c r="L30" s="384"/>
      <c r="M30" s="113">
        <v>120</v>
      </c>
      <c r="N30" s="114">
        <v>126</v>
      </c>
      <c r="O30" s="114">
        <v>128</v>
      </c>
      <c r="P30" s="115">
        <f t="shared" ref="P30:P35" si="7">SUM(M30:O30)</f>
        <v>374</v>
      </c>
    </row>
    <row r="31" spans="2:16" ht="17.25">
      <c r="B31" s="376" t="s">
        <v>171</v>
      </c>
      <c r="C31" s="377"/>
      <c r="D31" s="378"/>
      <c r="E31" s="116">
        <v>91</v>
      </c>
      <c r="F31" s="117">
        <v>104</v>
      </c>
      <c r="G31" s="117">
        <v>123</v>
      </c>
      <c r="H31" s="118">
        <f t="shared" si="6"/>
        <v>318</v>
      </c>
      <c r="J31" s="376" t="s">
        <v>288</v>
      </c>
      <c r="K31" s="377"/>
      <c r="L31" s="378"/>
      <c r="M31" s="116">
        <v>120</v>
      </c>
      <c r="N31" s="117">
        <v>103</v>
      </c>
      <c r="O31" s="117">
        <v>108</v>
      </c>
      <c r="P31" s="118">
        <f t="shared" si="7"/>
        <v>331</v>
      </c>
    </row>
    <row r="32" spans="2:16" ht="17.25">
      <c r="B32" s="376" t="s">
        <v>165</v>
      </c>
      <c r="C32" s="377"/>
      <c r="D32" s="378"/>
      <c r="E32" s="116">
        <v>99</v>
      </c>
      <c r="F32" s="117">
        <v>115</v>
      </c>
      <c r="G32" s="117">
        <v>106</v>
      </c>
      <c r="H32" s="118">
        <f t="shared" si="6"/>
        <v>320</v>
      </c>
      <c r="J32" s="376" t="s">
        <v>287</v>
      </c>
      <c r="K32" s="377"/>
      <c r="L32" s="378"/>
      <c r="M32" s="116">
        <v>100</v>
      </c>
      <c r="N32" s="117">
        <v>100</v>
      </c>
      <c r="O32" s="117">
        <v>105</v>
      </c>
      <c r="P32" s="118">
        <f t="shared" si="7"/>
        <v>305</v>
      </c>
    </row>
    <row r="33" spans="2:16" ht="17.25">
      <c r="B33" s="376" t="s">
        <v>80</v>
      </c>
      <c r="C33" s="377"/>
      <c r="D33" s="378"/>
      <c r="E33" s="116">
        <v>132</v>
      </c>
      <c r="F33" s="117">
        <v>101</v>
      </c>
      <c r="G33" s="117">
        <v>113</v>
      </c>
      <c r="H33" s="118">
        <f t="shared" si="6"/>
        <v>346</v>
      </c>
      <c r="J33" s="376" t="s">
        <v>286</v>
      </c>
      <c r="K33" s="377"/>
      <c r="L33" s="378"/>
      <c r="M33" s="116">
        <v>111</v>
      </c>
      <c r="N33" s="117">
        <v>96</v>
      </c>
      <c r="O33" s="117">
        <v>104</v>
      </c>
      <c r="P33" s="118">
        <f t="shared" si="7"/>
        <v>311</v>
      </c>
    </row>
    <row r="34" spans="2:16" ht="18" thickBot="1">
      <c r="B34" s="368" t="s">
        <v>166</v>
      </c>
      <c r="C34" s="369"/>
      <c r="D34" s="370"/>
      <c r="E34" s="119">
        <v>107</v>
      </c>
      <c r="F34" s="120">
        <v>93</v>
      </c>
      <c r="G34" s="120">
        <v>121</v>
      </c>
      <c r="H34" s="121">
        <f t="shared" si="6"/>
        <v>321</v>
      </c>
      <c r="J34" s="368" t="s">
        <v>332</v>
      </c>
      <c r="K34" s="369"/>
      <c r="L34" s="370"/>
      <c r="M34" s="119">
        <v>113</v>
      </c>
      <c r="N34" s="120">
        <v>98</v>
      </c>
      <c r="O34" s="120">
        <v>137</v>
      </c>
      <c r="P34" s="121">
        <f t="shared" si="7"/>
        <v>348</v>
      </c>
    </row>
    <row r="35" spans="2:16" ht="19.5" thickBot="1">
      <c r="B35" s="371" t="s">
        <v>43</v>
      </c>
      <c r="C35" s="372"/>
      <c r="D35" s="373"/>
      <c r="E35" s="122">
        <f>SUM(E30:E34)</f>
        <v>569</v>
      </c>
      <c r="F35" s="123">
        <f>SUM(F30:F34)</f>
        <v>558</v>
      </c>
      <c r="G35" s="123">
        <f>SUM(G30:G34)</f>
        <v>590</v>
      </c>
      <c r="H35" s="124">
        <f t="shared" si="6"/>
        <v>1717</v>
      </c>
      <c r="J35" s="371" t="s">
        <v>43</v>
      </c>
      <c r="K35" s="372"/>
      <c r="L35" s="373"/>
      <c r="M35" s="122">
        <f>SUM(M30:M34)</f>
        <v>564</v>
      </c>
      <c r="N35" s="123">
        <f>SUM(N30:N34)</f>
        <v>523</v>
      </c>
      <c r="O35" s="123">
        <f>SUM(O30:O34)</f>
        <v>582</v>
      </c>
      <c r="P35" s="124">
        <f t="shared" si="7"/>
        <v>1669</v>
      </c>
    </row>
    <row r="36" spans="2:16" ht="20.25" thickBot="1">
      <c r="B36" s="374" t="s">
        <v>42</v>
      </c>
      <c r="C36" s="375"/>
      <c r="D36" s="6">
        <f>SUM(E36:H36)</f>
        <v>8</v>
      </c>
      <c r="E36" s="125">
        <f>IF(E35&gt;M35,2,0)+IF(E35&lt;M35,0)+IF(E35=M35,1)</f>
        <v>2</v>
      </c>
      <c r="F36" s="126">
        <f>IF(F35&gt;N35,2,0)+IF(F35&lt;N35,0)+IF(F35=N35,1)</f>
        <v>2</v>
      </c>
      <c r="G36" s="126">
        <f>IF(G35&gt;O35,2,0)+IF(G35&lt;O35,0)+IF(G35=O35,1)</f>
        <v>2</v>
      </c>
      <c r="H36" s="127">
        <f>IF(H35&gt;P35,2,0)+IF(H35&lt;P35,0)+IF(H35=P35,1)</f>
        <v>2</v>
      </c>
      <c r="J36" s="374" t="s">
        <v>42</v>
      </c>
      <c r="K36" s="375"/>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85" t="s">
        <v>95</v>
      </c>
      <c r="C38" s="386"/>
      <c r="D38" s="386"/>
      <c r="E38" s="386"/>
      <c r="F38" s="386"/>
      <c r="G38" s="386"/>
      <c r="H38" s="387"/>
      <c r="I38" s="143"/>
      <c r="J38" s="385" t="s">
        <v>1</v>
      </c>
      <c r="K38" s="386"/>
      <c r="L38" s="386"/>
      <c r="M38" s="386"/>
      <c r="N38" s="386"/>
      <c r="O38" s="386"/>
      <c r="P38" s="387"/>
    </row>
    <row r="39" spans="2:16" ht="17.25">
      <c r="B39" s="382" t="s">
        <v>157</v>
      </c>
      <c r="C39" s="383"/>
      <c r="D39" s="384"/>
      <c r="E39" s="113">
        <v>128</v>
      </c>
      <c r="F39" s="114">
        <v>104</v>
      </c>
      <c r="G39" s="114">
        <v>96</v>
      </c>
      <c r="H39" s="115">
        <f t="shared" ref="H39:H44" si="8">SUM(E39:G39)</f>
        <v>328</v>
      </c>
      <c r="J39" s="382" t="s">
        <v>220</v>
      </c>
      <c r="K39" s="383"/>
      <c r="L39" s="384"/>
      <c r="M39" s="113">
        <v>110</v>
      </c>
      <c r="N39" s="114">
        <v>122</v>
      </c>
      <c r="O39" s="114">
        <v>101</v>
      </c>
      <c r="P39" s="115">
        <f t="shared" ref="P39:P44" si="9">SUM(M39:O39)</f>
        <v>333</v>
      </c>
    </row>
    <row r="40" spans="2:16" ht="17.25">
      <c r="B40" s="376" t="s">
        <v>168</v>
      </c>
      <c r="C40" s="377"/>
      <c r="D40" s="378"/>
      <c r="E40" s="116">
        <v>121</v>
      </c>
      <c r="F40" s="117">
        <v>118</v>
      </c>
      <c r="G40" s="117">
        <v>110</v>
      </c>
      <c r="H40" s="118">
        <f t="shared" si="8"/>
        <v>349</v>
      </c>
      <c r="J40" s="376" t="s">
        <v>258</v>
      </c>
      <c r="K40" s="377"/>
      <c r="L40" s="378"/>
      <c r="M40" s="116">
        <v>110</v>
      </c>
      <c r="N40" s="117">
        <v>138</v>
      </c>
      <c r="O40" s="117">
        <v>124</v>
      </c>
      <c r="P40" s="118">
        <f t="shared" si="9"/>
        <v>372</v>
      </c>
    </row>
    <row r="41" spans="2:16" ht="17.25">
      <c r="B41" s="376" t="s">
        <v>158</v>
      </c>
      <c r="C41" s="377"/>
      <c r="D41" s="378"/>
      <c r="E41" s="116">
        <v>117</v>
      </c>
      <c r="F41" s="117">
        <v>117</v>
      </c>
      <c r="G41" s="117">
        <v>114</v>
      </c>
      <c r="H41" s="118">
        <f t="shared" si="8"/>
        <v>348</v>
      </c>
      <c r="J41" s="376" t="s">
        <v>259</v>
      </c>
      <c r="K41" s="377"/>
      <c r="L41" s="378"/>
      <c r="M41" s="116">
        <v>110</v>
      </c>
      <c r="N41" s="117">
        <v>120</v>
      </c>
      <c r="O41" s="117">
        <v>118</v>
      </c>
      <c r="P41" s="118">
        <f t="shared" si="9"/>
        <v>348</v>
      </c>
    </row>
    <row r="42" spans="2:16" ht="17.25">
      <c r="B42" s="376" t="s">
        <v>229</v>
      </c>
      <c r="C42" s="377"/>
      <c r="D42" s="378"/>
      <c r="E42" s="116">
        <v>111</v>
      </c>
      <c r="F42" s="117">
        <v>90</v>
      </c>
      <c r="G42" s="117">
        <v>110</v>
      </c>
      <c r="H42" s="118">
        <f t="shared" si="8"/>
        <v>311</v>
      </c>
      <c r="J42" s="376" t="s">
        <v>257</v>
      </c>
      <c r="K42" s="377"/>
      <c r="L42" s="378"/>
      <c r="M42" s="116">
        <v>147</v>
      </c>
      <c r="N42" s="117">
        <v>117</v>
      </c>
      <c r="O42" s="117">
        <v>134</v>
      </c>
      <c r="P42" s="118">
        <f t="shared" si="9"/>
        <v>398</v>
      </c>
    </row>
    <row r="43" spans="2:16" ht="18" thickBot="1">
      <c r="B43" s="368" t="s">
        <v>64</v>
      </c>
      <c r="C43" s="369"/>
      <c r="D43" s="370"/>
      <c r="E43" s="119">
        <v>119</v>
      </c>
      <c r="F43" s="120">
        <v>141</v>
      </c>
      <c r="G43" s="120">
        <v>114</v>
      </c>
      <c r="H43" s="121">
        <f t="shared" si="8"/>
        <v>374</v>
      </c>
      <c r="J43" s="368" t="s">
        <v>333</v>
      </c>
      <c r="K43" s="369"/>
      <c r="L43" s="370"/>
      <c r="M43" s="119">
        <v>123</v>
      </c>
      <c r="N43" s="120">
        <v>130</v>
      </c>
      <c r="O43" s="120">
        <v>113</v>
      </c>
      <c r="P43" s="121">
        <f t="shared" si="9"/>
        <v>366</v>
      </c>
    </row>
    <row r="44" spans="2:16" ht="19.5" thickBot="1">
      <c r="B44" s="371" t="s">
        <v>43</v>
      </c>
      <c r="C44" s="372"/>
      <c r="D44" s="373"/>
      <c r="E44" s="122">
        <f>SUM(E39:E43)</f>
        <v>596</v>
      </c>
      <c r="F44" s="123">
        <f>SUM(F39:F43)</f>
        <v>570</v>
      </c>
      <c r="G44" s="123">
        <f>SUM(G39:G43)</f>
        <v>544</v>
      </c>
      <c r="H44" s="124">
        <f t="shared" si="8"/>
        <v>1710</v>
      </c>
      <c r="J44" s="371" t="s">
        <v>43</v>
      </c>
      <c r="K44" s="372"/>
      <c r="L44" s="373"/>
      <c r="M44" s="122">
        <f>SUM(M39:M43)</f>
        <v>600</v>
      </c>
      <c r="N44" s="123">
        <f>SUM(N39:N43)</f>
        <v>627</v>
      </c>
      <c r="O44" s="123">
        <f>SUM(O39:O43)</f>
        <v>590</v>
      </c>
      <c r="P44" s="124">
        <f t="shared" si="9"/>
        <v>1817</v>
      </c>
    </row>
    <row r="45" spans="2:16" ht="20.25" thickBot="1">
      <c r="B45" s="374" t="s">
        <v>42</v>
      </c>
      <c r="C45" s="375"/>
      <c r="D45" s="6">
        <f>SUM(E45:H45)</f>
        <v>0</v>
      </c>
      <c r="E45" s="125">
        <f>IF(E44&gt;M44,2,0)+IF(E44&lt;M44,0)+IF(E44=M44,1)</f>
        <v>0</v>
      </c>
      <c r="F45" s="126">
        <f>IF(F44&gt;N44,2,0)+IF(F44&lt;N44,0)+IF(F44=N44,1)</f>
        <v>0</v>
      </c>
      <c r="G45" s="126">
        <f>IF(G44&gt;O44,2,0)+IF(G44&lt;O44,0)+IF(G44=O44,1)</f>
        <v>0</v>
      </c>
      <c r="H45" s="127">
        <f>IF(H44&gt;P44,2,0)+IF(H44&lt;P44,0)+IF(H44=P44,1)</f>
        <v>0</v>
      </c>
      <c r="J45" s="374" t="s">
        <v>42</v>
      </c>
      <c r="K45" s="375"/>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9" t="s">
        <v>155</v>
      </c>
      <c r="C47" s="380"/>
      <c r="D47" s="380"/>
      <c r="E47" s="380"/>
      <c r="F47" s="380"/>
      <c r="G47" s="380"/>
      <c r="H47" s="381"/>
      <c r="I47" s="143"/>
      <c r="J47" s="379" t="s">
        <v>169</v>
      </c>
      <c r="K47" s="380"/>
      <c r="L47" s="380"/>
      <c r="M47" s="380"/>
      <c r="N47" s="380"/>
      <c r="O47" s="380"/>
      <c r="P47" s="381"/>
    </row>
    <row r="48" spans="2:16" ht="17.25">
      <c r="B48" s="382" t="s">
        <v>248</v>
      </c>
      <c r="C48" s="383"/>
      <c r="D48" s="384"/>
      <c r="E48" s="113">
        <v>127</v>
      </c>
      <c r="F48" s="114">
        <v>117</v>
      </c>
      <c r="G48" s="114">
        <v>103</v>
      </c>
      <c r="H48" s="115">
        <f t="shared" ref="H48:H53" si="10">SUM(E48:G48)</f>
        <v>347</v>
      </c>
      <c r="J48" s="382" t="s">
        <v>280</v>
      </c>
      <c r="K48" s="383"/>
      <c r="L48" s="384"/>
      <c r="M48" s="113">
        <v>96</v>
      </c>
      <c r="N48" s="114">
        <v>95</v>
      </c>
      <c r="O48" s="114">
        <v>114</v>
      </c>
      <c r="P48" s="115">
        <f t="shared" ref="P48:P53" si="11">SUM(M48:O48)</f>
        <v>305</v>
      </c>
    </row>
    <row r="49" spans="2:16" ht="17.25">
      <c r="B49" s="376" t="s">
        <v>246</v>
      </c>
      <c r="C49" s="377"/>
      <c r="D49" s="378"/>
      <c r="E49" s="116">
        <v>92</v>
      </c>
      <c r="F49" s="117">
        <v>110</v>
      </c>
      <c r="G49" s="117">
        <v>112</v>
      </c>
      <c r="H49" s="118">
        <f t="shared" si="10"/>
        <v>314</v>
      </c>
      <c r="J49" s="376" t="s">
        <v>281</v>
      </c>
      <c r="K49" s="377"/>
      <c r="L49" s="378"/>
      <c r="M49" s="116">
        <v>140</v>
      </c>
      <c r="N49" s="117">
        <v>106</v>
      </c>
      <c r="O49" s="117">
        <v>104</v>
      </c>
      <c r="P49" s="118">
        <f t="shared" si="11"/>
        <v>350</v>
      </c>
    </row>
    <row r="50" spans="2:16" ht="17.25">
      <c r="B50" s="376" t="s">
        <v>247</v>
      </c>
      <c r="C50" s="377"/>
      <c r="D50" s="378"/>
      <c r="E50" s="116">
        <v>92</v>
      </c>
      <c r="F50" s="117">
        <v>108</v>
      </c>
      <c r="G50" s="117">
        <v>109</v>
      </c>
      <c r="H50" s="118">
        <f t="shared" si="10"/>
        <v>309</v>
      </c>
      <c r="J50" s="376" t="s">
        <v>279</v>
      </c>
      <c r="K50" s="377"/>
      <c r="L50" s="378"/>
      <c r="M50" s="116">
        <v>99</v>
      </c>
      <c r="N50" s="117">
        <v>96</v>
      </c>
      <c r="O50" s="117">
        <v>111</v>
      </c>
      <c r="P50" s="118">
        <f t="shared" si="11"/>
        <v>306</v>
      </c>
    </row>
    <row r="51" spans="2:16" ht="17.25">
      <c r="B51" s="376" t="s">
        <v>245</v>
      </c>
      <c r="C51" s="377"/>
      <c r="D51" s="378"/>
      <c r="E51" s="116">
        <v>120</v>
      </c>
      <c r="F51" s="117">
        <v>97</v>
      </c>
      <c r="G51" s="117">
        <v>94</v>
      </c>
      <c r="H51" s="118">
        <f t="shared" si="10"/>
        <v>311</v>
      </c>
      <c r="J51" s="376" t="s">
        <v>278</v>
      </c>
      <c r="K51" s="377"/>
      <c r="L51" s="378"/>
      <c r="M51" s="116">
        <v>94</v>
      </c>
      <c r="N51" s="117">
        <v>93</v>
      </c>
      <c r="O51" s="117">
        <v>92</v>
      </c>
      <c r="P51" s="118">
        <f t="shared" si="11"/>
        <v>279</v>
      </c>
    </row>
    <row r="52" spans="2:16" ht="18" thickBot="1">
      <c r="B52" s="368" t="s">
        <v>83</v>
      </c>
      <c r="C52" s="369"/>
      <c r="D52" s="370"/>
      <c r="E52" s="119">
        <v>94</v>
      </c>
      <c r="F52" s="120">
        <v>122</v>
      </c>
      <c r="G52" s="120">
        <v>109</v>
      </c>
      <c r="H52" s="121">
        <f t="shared" si="10"/>
        <v>325</v>
      </c>
      <c r="J52" s="368" t="s">
        <v>86</v>
      </c>
      <c r="K52" s="369"/>
      <c r="L52" s="370"/>
      <c r="M52" s="119">
        <v>102</v>
      </c>
      <c r="N52" s="120">
        <v>99</v>
      </c>
      <c r="O52" s="120">
        <v>102</v>
      </c>
      <c r="P52" s="121">
        <f t="shared" si="11"/>
        <v>303</v>
      </c>
    </row>
    <row r="53" spans="2:16" ht="19.5" thickBot="1">
      <c r="B53" s="371" t="s">
        <v>43</v>
      </c>
      <c r="C53" s="372"/>
      <c r="D53" s="373"/>
      <c r="E53" s="122">
        <f>SUM(E48:E52)</f>
        <v>525</v>
      </c>
      <c r="F53" s="123">
        <f>SUM(F48:F52)</f>
        <v>554</v>
      </c>
      <c r="G53" s="123">
        <f>SUM(G48:G52)</f>
        <v>527</v>
      </c>
      <c r="H53" s="124">
        <f t="shared" si="10"/>
        <v>1606</v>
      </c>
      <c r="J53" s="371" t="s">
        <v>43</v>
      </c>
      <c r="K53" s="372"/>
      <c r="L53" s="373"/>
      <c r="M53" s="122">
        <f>SUM(M48:M52)</f>
        <v>531</v>
      </c>
      <c r="N53" s="123">
        <f>SUM(N48:N52)</f>
        <v>489</v>
      </c>
      <c r="O53" s="123">
        <f>SUM(O48:O52)</f>
        <v>523</v>
      </c>
      <c r="P53" s="124">
        <f t="shared" si="11"/>
        <v>1543</v>
      </c>
    </row>
    <row r="54" spans="2:16" ht="20.25" thickBot="1">
      <c r="B54" s="374" t="s">
        <v>42</v>
      </c>
      <c r="C54" s="375"/>
      <c r="D54" s="6">
        <f>SUM(E54:H54)</f>
        <v>6</v>
      </c>
      <c r="E54" s="125">
        <f>IF(E53&gt;M53,2,0)+IF(E53&lt;M53,0)+IF(E53=M53,1)</f>
        <v>0</v>
      </c>
      <c r="F54" s="126">
        <f>IF(F53&gt;N53,2,0)+IF(F53&lt;N53,0)+IF(F53=N53,1)</f>
        <v>2</v>
      </c>
      <c r="G54" s="126">
        <f>IF(G53&gt;O53,2,0)+IF(G53&lt;O53,0)+IF(G53=O53,1)</f>
        <v>2</v>
      </c>
      <c r="H54" s="127">
        <f>IF(H53&gt;P53,2,0)+IF(H53&lt;P53,0)+IF(H53=P53,1)</f>
        <v>2</v>
      </c>
      <c r="J54" s="374" t="s">
        <v>42</v>
      </c>
      <c r="K54" s="375"/>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97</v>
      </c>
      <c r="C57" s="366"/>
      <c r="D57" s="366"/>
      <c r="E57" s="11" t="s">
        <v>172</v>
      </c>
      <c r="F57" s="366" t="s">
        <v>169</v>
      </c>
      <c r="G57" s="366"/>
      <c r="H57" s="367"/>
      <c r="I57" s="144"/>
      <c r="J57" s="365" t="s">
        <v>169</v>
      </c>
      <c r="K57" s="366"/>
      <c r="L57" s="366"/>
      <c r="M57" s="11" t="s">
        <v>172</v>
      </c>
      <c r="N57" s="366" t="s">
        <v>1</v>
      </c>
      <c r="O57" s="366"/>
      <c r="P57" s="367"/>
    </row>
    <row r="58" spans="2:16" ht="16.5">
      <c r="B58" s="359" t="s">
        <v>2</v>
      </c>
      <c r="C58" s="360"/>
      <c r="D58" s="360"/>
      <c r="E58" s="11" t="s">
        <v>172</v>
      </c>
      <c r="F58" s="360" t="s">
        <v>175</v>
      </c>
      <c r="G58" s="360"/>
      <c r="H58" s="361"/>
      <c r="I58" s="144"/>
      <c r="J58" s="359" t="s">
        <v>228</v>
      </c>
      <c r="K58" s="360"/>
      <c r="L58" s="360"/>
      <c r="M58" s="11" t="s">
        <v>172</v>
      </c>
      <c r="N58" s="360" t="s">
        <v>2</v>
      </c>
      <c r="O58" s="360"/>
      <c r="P58" s="361"/>
    </row>
    <row r="59" spans="2:16" ht="16.5">
      <c r="B59" s="359" t="s">
        <v>1</v>
      </c>
      <c r="C59" s="360"/>
      <c r="D59" s="360"/>
      <c r="E59" s="11" t="s">
        <v>172</v>
      </c>
      <c r="F59" s="360" t="s">
        <v>96</v>
      </c>
      <c r="G59" s="360"/>
      <c r="H59" s="361"/>
      <c r="I59" s="144"/>
      <c r="J59" s="359" t="s">
        <v>142</v>
      </c>
      <c r="K59" s="360"/>
      <c r="L59" s="360"/>
      <c r="M59" s="11" t="s">
        <v>172</v>
      </c>
      <c r="N59" s="360" t="s">
        <v>97</v>
      </c>
      <c r="O59" s="360"/>
      <c r="P59" s="361"/>
    </row>
    <row r="60" spans="2:16" ht="16.5">
      <c r="B60" s="359" t="s">
        <v>95</v>
      </c>
      <c r="C60" s="360"/>
      <c r="D60" s="360"/>
      <c r="E60" s="11" t="s">
        <v>172</v>
      </c>
      <c r="F60" s="360" t="s">
        <v>228</v>
      </c>
      <c r="G60" s="360"/>
      <c r="H60" s="361"/>
      <c r="I60" s="144"/>
      <c r="J60" s="359" t="s">
        <v>175</v>
      </c>
      <c r="K60" s="360"/>
      <c r="L60" s="360"/>
      <c r="M60" s="11" t="s">
        <v>172</v>
      </c>
      <c r="N60" s="360" t="s">
        <v>155</v>
      </c>
      <c r="O60" s="360"/>
      <c r="P60" s="361"/>
    </row>
    <row r="61" spans="2:16" ht="16.5">
      <c r="B61" s="359" t="s">
        <v>176</v>
      </c>
      <c r="C61" s="360"/>
      <c r="D61" s="360"/>
      <c r="E61" s="11" t="s">
        <v>172</v>
      </c>
      <c r="F61" s="360" t="s">
        <v>142</v>
      </c>
      <c r="G61" s="360"/>
      <c r="H61" s="361"/>
      <c r="I61" s="144"/>
      <c r="J61" s="359" t="s">
        <v>96</v>
      </c>
      <c r="K61" s="360"/>
      <c r="L61" s="360"/>
      <c r="M61" s="11" t="s">
        <v>172</v>
      </c>
      <c r="N61" s="360" t="s">
        <v>163</v>
      </c>
      <c r="O61" s="360"/>
      <c r="P61" s="361"/>
    </row>
    <row r="62" spans="2:16" ht="17.25" thickBot="1">
      <c r="B62" s="356" t="s">
        <v>163</v>
      </c>
      <c r="C62" s="357"/>
      <c r="D62" s="357"/>
      <c r="E62" s="145" t="s">
        <v>172</v>
      </c>
      <c r="F62" s="357" t="s">
        <v>155</v>
      </c>
      <c r="G62" s="357"/>
      <c r="H62" s="358"/>
      <c r="I62" s="144"/>
      <c r="J62" s="356" t="s">
        <v>176</v>
      </c>
      <c r="K62" s="357"/>
      <c r="L62" s="357"/>
      <c r="M62" s="145" t="s">
        <v>172</v>
      </c>
      <c r="N62" s="357" t="s">
        <v>95</v>
      </c>
      <c r="O62" s="357"/>
      <c r="P62" s="35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45" priority="14" operator="greaterThanOrEqual">
      <formula>150</formula>
    </cfRule>
  </conditionalFormatting>
  <conditionalFormatting sqref="E12:G16">
    <cfRule type="cellIs" dxfId="144" priority="17" operator="greaterThanOrEqual">
      <formula>150</formula>
    </cfRule>
  </conditionalFormatting>
  <conditionalFormatting sqref="E21:G25">
    <cfRule type="cellIs" dxfId="143" priority="8" operator="greaterThanOrEqual">
      <formula>150</formula>
    </cfRule>
  </conditionalFormatting>
  <conditionalFormatting sqref="E30:G34">
    <cfRule type="cellIs" dxfId="142" priority="11" operator="greaterThanOrEqual">
      <formula>150</formula>
    </cfRule>
  </conditionalFormatting>
  <conditionalFormatting sqref="E39:G43">
    <cfRule type="cellIs" dxfId="141" priority="2" operator="greaterThanOrEqual">
      <formula>150</formula>
    </cfRule>
  </conditionalFormatting>
  <conditionalFormatting sqref="E48:G52">
    <cfRule type="cellIs" dxfId="140" priority="5" operator="greaterThanOrEqual">
      <formula>150</formula>
    </cfRule>
  </conditionalFormatting>
  <conditionalFormatting sqref="H3:H7 P3:P7">
    <cfRule type="cellIs" dxfId="139" priority="15" operator="greaterThanOrEqual">
      <formula>400</formula>
    </cfRule>
  </conditionalFormatting>
  <conditionalFormatting sqref="H12:H16 P12:P16">
    <cfRule type="cellIs" dxfId="138" priority="18" operator="greaterThanOrEqual">
      <formula>400</formula>
    </cfRule>
  </conditionalFormatting>
  <conditionalFormatting sqref="H21:H25 P21:P25">
    <cfRule type="cellIs" dxfId="137" priority="9" operator="greaterThanOrEqual">
      <formula>400</formula>
    </cfRule>
  </conditionalFormatting>
  <conditionalFormatting sqref="H30:H34 P30:P34">
    <cfRule type="cellIs" dxfId="136" priority="12" operator="greaterThanOrEqual">
      <formula>400</formula>
    </cfRule>
  </conditionalFormatting>
  <conditionalFormatting sqref="H39:H43 P39:P43">
    <cfRule type="cellIs" dxfId="135" priority="3" operator="greaterThanOrEqual">
      <formula>400</formula>
    </cfRule>
  </conditionalFormatting>
  <conditionalFormatting sqref="H48:H52 P48:P52">
    <cfRule type="cellIs" dxfId="134" priority="6" operator="greaterThanOrEqual">
      <formula>400</formula>
    </cfRule>
  </conditionalFormatting>
  <conditionalFormatting sqref="M3:O7">
    <cfRule type="cellIs" dxfId="133" priority="13" operator="greaterThanOrEqual">
      <formula>150</formula>
    </cfRule>
  </conditionalFormatting>
  <conditionalFormatting sqref="M12:O16">
    <cfRule type="cellIs" dxfId="132" priority="16" operator="greaterThanOrEqual">
      <formula>150</formula>
    </cfRule>
  </conditionalFormatting>
  <conditionalFormatting sqref="M21:O25">
    <cfRule type="cellIs" dxfId="131" priority="7" operator="greaterThanOrEqual">
      <formula>150</formula>
    </cfRule>
  </conditionalFormatting>
  <conditionalFormatting sqref="M30:O34">
    <cfRule type="cellIs" dxfId="130" priority="10" operator="greaterThanOrEqual">
      <formula>150</formula>
    </cfRule>
  </conditionalFormatting>
  <conditionalFormatting sqref="M39:O43">
    <cfRule type="cellIs" dxfId="129" priority="1" operator="greaterThanOrEqual">
      <formula>150</formula>
    </cfRule>
  </conditionalFormatting>
  <conditionalFormatting sqref="M48:O52">
    <cfRule type="cellIs" dxfId="128" priority="4" operator="greaterThanOrEqual">
      <formula>150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334</v>
      </c>
      <c r="B1" s="388"/>
      <c r="C1" s="388"/>
      <c r="D1" s="388"/>
      <c r="E1" s="388"/>
      <c r="F1" s="388"/>
      <c r="G1" s="388"/>
      <c r="H1" s="388"/>
      <c r="I1" s="388"/>
      <c r="J1" s="388"/>
      <c r="K1" s="388"/>
      <c r="L1" s="388"/>
      <c r="M1" s="388"/>
      <c r="N1" s="388"/>
      <c r="O1" s="388"/>
      <c r="P1" s="388"/>
      <c r="Q1" s="388"/>
    </row>
    <row r="2" spans="1:17" ht="30.75" thickBot="1">
      <c r="B2" s="385" t="s">
        <v>2</v>
      </c>
      <c r="C2" s="386"/>
      <c r="D2" s="386"/>
      <c r="E2" s="386"/>
      <c r="F2" s="386"/>
      <c r="G2" s="386"/>
      <c r="H2" s="387"/>
      <c r="I2" s="143"/>
      <c r="J2" s="385" t="s">
        <v>175</v>
      </c>
      <c r="K2" s="386"/>
      <c r="L2" s="386"/>
      <c r="M2" s="386"/>
      <c r="N2" s="386"/>
      <c r="O2" s="386"/>
      <c r="P2" s="387"/>
    </row>
    <row r="3" spans="1:17" ht="17.25">
      <c r="B3" s="382" t="s">
        <v>272</v>
      </c>
      <c r="C3" s="383"/>
      <c r="D3" s="384"/>
      <c r="E3" s="113">
        <v>119</v>
      </c>
      <c r="F3" s="114">
        <v>94</v>
      </c>
      <c r="G3" s="114">
        <v>93</v>
      </c>
      <c r="H3" s="115">
        <f t="shared" ref="H3:H8" si="0">SUM(E3:G3)</f>
        <v>306</v>
      </c>
      <c r="J3" s="382" t="s">
        <v>221</v>
      </c>
      <c r="K3" s="383"/>
      <c r="L3" s="384"/>
      <c r="M3" s="113">
        <v>114</v>
      </c>
      <c r="N3" s="114">
        <v>124</v>
      </c>
      <c r="O3" s="114">
        <v>118</v>
      </c>
      <c r="P3" s="115">
        <f t="shared" ref="P3:P8" si="1">SUM(M3:O3)</f>
        <v>356</v>
      </c>
    </row>
    <row r="4" spans="1:17" ht="17.25">
      <c r="B4" s="376" t="s">
        <v>276</v>
      </c>
      <c r="C4" s="377"/>
      <c r="D4" s="378"/>
      <c r="E4" s="116">
        <v>133</v>
      </c>
      <c r="F4" s="117">
        <v>130</v>
      </c>
      <c r="G4" s="117">
        <v>110</v>
      </c>
      <c r="H4" s="118">
        <f t="shared" si="0"/>
        <v>373</v>
      </c>
      <c r="J4" s="376" t="s">
        <v>171</v>
      </c>
      <c r="K4" s="377"/>
      <c r="L4" s="378"/>
      <c r="M4" s="116">
        <v>129</v>
      </c>
      <c r="N4" s="117">
        <v>95</v>
      </c>
      <c r="O4" s="117">
        <v>139</v>
      </c>
      <c r="P4" s="118">
        <f t="shared" si="1"/>
        <v>363</v>
      </c>
    </row>
    <row r="5" spans="1:17" ht="17.25">
      <c r="B5" s="376" t="s">
        <v>335</v>
      </c>
      <c r="C5" s="377"/>
      <c r="D5" s="378"/>
      <c r="E5" s="116">
        <v>87</v>
      </c>
      <c r="F5" s="117">
        <v>106</v>
      </c>
      <c r="G5" s="117">
        <v>103</v>
      </c>
      <c r="H5" s="118">
        <f t="shared" si="0"/>
        <v>296</v>
      </c>
      <c r="J5" s="376" t="s">
        <v>165</v>
      </c>
      <c r="K5" s="377"/>
      <c r="L5" s="378"/>
      <c r="M5" s="116">
        <v>143</v>
      </c>
      <c r="N5" s="117">
        <v>112</v>
      </c>
      <c r="O5" s="117">
        <v>101</v>
      </c>
      <c r="P5" s="118">
        <f t="shared" si="1"/>
        <v>356</v>
      </c>
    </row>
    <row r="6" spans="1:17" ht="17.25">
      <c r="B6" s="376" t="s">
        <v>274</v>
      </c>
      <c r="C6" s="377"/>
      <c r="D6" s="378"/>
      <c r="E6" s="116">
        <v>103</v>
      </c>
      <c r="F6" s="117">
        <v>138</v>
      </c>
      <c r="G6" s="117">
        <v>128</v>
      </c>
      <c r="H6" s="118">
        <f t="shared" si="0"/>
        <v>369</v>
      </c>
      <c r="J6" s="376" t="s">
        <v>80</v>
      </c>
      <c r="K6" s="377"/>
      <c r="L6" s="378"/>
      <c r="M6" s="116">
        <v>118</v>
      </c>
      <c r="N6" s="117">
        <v>105</v>
      </c>
      <c r="O6" s="117">
        <v>125</v>
      </c>
      <c r="P6" s="118">
        <f t="shared" si="1"/>
        <v>348</v>
      </c>
    </row>
    <row r="7" spans="1:17" ht="18" thickBot="1">
      <c r="B7" s="368" t="s">
        <v>323</v>
      </c>
      <c r="C7" s="369"/>
      <c r="D7" s="370"/>
      <c r="E7" s="119">
        <v>102</v>
      </c>
      <c r="F7" s="120">
        <v>130</v>
      </c>
      <c r="G7" s="120">
        <v>153</v>
      </c>
      <c r="H7" s="121">
        <f t="shared" si="0"/>
        <v>385</v>
      </c>
      <c r="J7" s="368" t="s">
        <v>166</v>
      </c>
      <c r="K7" s="369"/>
      <c r="L7" s="370"/>
      <c r="M7" s="119">
        <v>102</v>
      </c>
      <c r="N7" s="120">
        <v>103</v>
      </c>
      <c r="O7" s="120">
        <v>114</v>
      </c>
      <c r="P7" s="121">
        <f t="shared" si="1"/>
        <v>319</v>
      </c>
    </row>
    <row r="8" spans="1:17" ht="19.5" thickBot="1">
      <c r="B8" s="371" t="s">
        <v>43</v>
      </c>
      <c r="C8" s="372"/>
      <c r="D8" s="373"/>
      <c r="E8" s="122">
        <f>SUM(E3:E7)</f>
        <v>544</v>
      </c>
      <c r="F8" s="123">
        <f>SUM(F3:F7)</f>
        <v>598</v>
      </c>
      <c r="G8" s="123">
        <f>SUM(G3:G7)</f>
        <v>587</v>
      </c>
      <c r="H8" s="124">
        <f t="shared" si="0"/>
        <v>1729</v>
      </c>
      <c r="J8" s="371" t="s">
        <v>43</v>
      </c>
      <c r="K8" s="372"/>
      <c r="L8" s="373"/>
      <c r="M8" s="122">
        <f>SUM(M3:M7)</f>
        <v>606</v>
      </c>
      <c r="N8" s="123">
        <f>SUM(N3:N7)</f>
        <v>539</v>
      </c>
      <c r="O8" s="123">
        <f>SUM(O3:O7)</f>
        <v>597</v>
      </c>
      <c r="P8" s="124">
        <f t="shared" si="1"/>
        <v>1742</v>
      </c>
    </row>
    <row r="9" spans="1:17" ht="20.25" thickBot="1">
      <c r="B9" s="374" t="s">
        <v>42</v>
      </c>
      <c r="C9" s="375"/>
      <c r="D9" s="6">
        <f>SUM(E9:H9)</f>
        <v>2</v>
      </c>
      <c r="E9" s="125">
        <f>IF(E8&gt;M8,2,0)+IF(E8&lt;M8,0)+IF(E8=M8,1)</f>
        <v>0</v>
      </c>
      <c r="F9" s="126">
        <f>IF(F8&gt;N8,2,0)+IF(F8&lt;N8,0)+IF(F8=N8,1)</f>
        <v>2</v>
      </c>
      <c r="G9" s="126">
        <f>IF(G8&gt;O8,2,0)+IF(G8&lt;O8,0)+IF(G8=O8,1)</f>
        <v>0</v>
      </c>
      <c r="H9" s="127">
        <f>IF(H8&gt;P8,2,0)+IF(H8&lt;P8,0)+IF(H8=P8,1)</f>
        <v>0</v>
      </c>
      <c r="J9" s="374" t="s">
        <v>42</v>
      </c>
      <c r="K9" s="375"/>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9" t="s">
        <v>1</v>
      </c>
      <c r="C11" s="380"/>
      <c r="D11" s="380"/>
      <c r="E11" s="380"/>
      <c r="F11" s="380"/>
      <c r="G11" s="380"/>
      <c r="H11" s="381"/>
      <c r="I11" s="143"/>
      <c r="J11" s="379" t="s">
        <v>96</v>
      </c>
      <c r="K11" s="380"/>
      <c r="L11" s="380"/>
      <c r="M11" s="380"/>
      <c r="N11" s="380"/>
      <c r="O11" s="380"/>
      <c r="P11" s="381"/>
    </row>
    <row r="12" spans="1:17" ht="17.25">
      <c r="B12" s="382" t="s">
        <v>258</v>
      </c>
      <c r="C12" s="383"/>
      <c r="D12" s="384"/>
      <c r="E12" s="113">
        <v>105</v>
      </c>
      <c r="F12" s="114">
        <v>130</v>
      </c>
      <c r="G12" s="114">
        <v>96</v>
      </c>
      <c r="H12" s="115">
        <f t="shared" ref="H12:H17" si="2">SUM(E12:G12)</f>
        <v>331</v>
      </c>
      <c r="J12" s="382" t="s">
        <v>262</v>
      </c>
      <c r="K12" s="383"/>
      <c r="L12" s="384"/>
      <c r="M12" s="113">
        <v>119</v>
      </c>
      <c r="N12" s="114">
        <v>118</v>
      </c>
      <c r="O12" s="114">
        <v>111</v>
      </c>
      <c r="P12" s="115">
        <f t="shared" ref="P12:P17" si="3">SUM(M12:O12)</f>
        <v>348</v>
      </c>
    </row>
    <row r="13" spans="1:17" ht="17.25">
      <c r="B13" s="376" t="s">
        <v>260</v>
      </c>
      <c r="C13" s="377"/>
      <c r="D13" s="378"/>
      <c r="E13" s="116">
        <v>107</v>
      </c>
      <c r="F13" s="117">
        <v>85</v>
      </c>
      <c r="G13" s="117">
        <v>109</v>
      </c>
      <c r="H13" s="118">
        <f t="shared" si="2"/>
        <v>301</v>
      </c>
      <c r="J13" s="376" t="s">
        <v>263</v>
      </c>
      <c r="K13" s="377"/>
      <c r="L13" s="378"/>
      <c r="M13" s="116">
        <v>91</v>
      </c>
      <c r="N13" s="117">
        <v>103</v>
      </c>
      <c r="O13" s="117">
        <v>129</v>
      </c>
      <c r="P13" s="118">
        <f t="shared" si="3"/>
        <v>323</v>
      </c>
    </row>
    <row r="14" spans="1:17" ht="17.25">
      <c r="B14" s="376" t="s">
        <v>259</v>
      </c>
      <c r="C14" s="377"/>
      <c r="D14" s="378"/>
      <c r="E14" s="116">
        <v>88</v>
      </c>
      <c r="F14" s="117">
        <v>106</v>
      </c>
      <c r="G14" s="117">
        <v>115</v>
      </c>
      <c r="H14" s="118">
        <f t="shared" si="2"/>
        <v>309</v>
      </c>
      <c r="J14" s="376" t="s">
        <v>264</v>
      </c>
      <c r="K14" s="377"/>
      <c r="L14" s="378"/>
      <c r="M14" s="116">
        <v>114</v>
      </c>
      <c r="N14" s="117">
        <v>119</v>
      </c>
      <c r="O14" s="117">
        <v>112</v>
      </c>
      <c r="P14" s="118">
        <f t="shared" si="3"/>
        <v>345</v>
      </c>
    </row>
    <row r="15" spans="1:17" ht="17.25">
      <c r="B15" s="376" t="s">
        <v>257</v>
      </c>
      <c r="C15" s="377"/>
      <c r="D15" s="378"/>
      <c r="E15" s="116">
        <v>131</v>
      </c>
      <c r="F15" s="117">
        <v>118</v>
      </c>
      <c r="G15" s="117">
        <v>114</v>
      </c>
      <c r="H15" s="118">
        <f t="shared" si="2"/>
        <v>363</v>
      </c>
      <c r="J15" s="376" t="s">
        <v>265</v>
      </c>
      <c r="K15" s="377"/>
      <c r="L15" s="378"/>
      <c r="M15" s="116">
        <v>120</v>
      </c>
      <c r="N15" s="117">
        <v>117</v>
      </c>
      <c r="O15" s="117">
        <v>112</v>
      </c>
      <c r="P15" s="118">
        <f t="shared" si="3"/>
        <v>349</v>
      </c>
    </row>
    <row r="16" spans="1:17" ht="18" thickBot="1">
      <c r="B16" s="368" t="s">
        <v>333</v>
      </c>
      <c r="C16" s="369"/>
      <c r="D16" s="370"/>
      <c r="E16" s="119">
        <v>119</v>
      </c>
      <c r="F16" s="120">
        <v>140</v>
      </c>
      <c r="G16" s="120">
        <v>130</v>
      </c>
      <c r="H16" s="121">
        <f t="shared" si="2"/>
        <v>389</v>
      </c>
      <c r="J16" s="368" t="s">
        <v>266</v>
      </c>
      <c r="K16" s="369"/>
      <c r="L16" s="370"/>
      <c r="M16" s="119">
        <v>133</v>
      </c>
      <c r="N16" s="120">
        <v>108</v>
      </c>
      <c r="O16" s="120">
        <v>119</v>
      </c>
      <c r="P16" s="121">
        <f t="shared" si="3"/>
        <v>360</v>
      </c>
    </row>
    <row r="17" spans="2:16" ht="19.5" thickBot="1">
      <c r="B17" s="371" t="s">
        <v>43</v>
      </c>
      <c r="C17" s="372"/>
      <c r="D17" s="373"/>
      <c r="E17" s="122">
        <f>SUM(E12:E16)</f>
        <v>550</v>
      </c>
      <c r="F17" s="123">
        <f>SUM(F12:F16)</f>
        <v>579</v>
      </c>
      <c r="G17" s="123">
        <f>SUM(G12:G16)</f>
        <v>564</v>
      </c>
      <c r="H17" s="124">
        <f t="shared" si="2"/>
        <v>1693</v>
      </c>
      <c r="J17" s="371" t="s">
        <v>43</v>
      </c>
      <c r="K17" s="372"/>
      <c r="L17" s="373"/>
      <c r="M17" s="122">
        <f>SUM(M12:M16)</f>
        <v>577</v>
      </c>
      <c r="N17" s="123">
        <f>SUM(N12:N16)</f>
        <v>565</v>
      </c>
      <c r="O17" s="123">
        <f>SUM(O12:O16)</f>
        <v>583</v>
      </c>
      <c r="P17" s="124">
        <f t="shared" si="3"/>
        <v>1725</v>
      </c>
    </row>
    <row r="18" spans="2:16" ht="20.25" thickBot="1">
      <c r="B18" s="374" t="s">
        <v>42</v>
      </c>
      <c r="C18" s="375"/>
      <c r="D18" s="6">
        <f>SUM(E18:H18)</f>
        <v>2</v>
      </c>
      <c r="E18" s="125">
        <f>IF(E17&gt;M17,2,0)+IF(E17&lt;M17,0)+IF(E17=M17,1)</f>
        <v>0</v>
      </c>
      <c r="F18" s="126">
        <f>IF(F17&gt;N17,2,0)+IF(F17&lt;N17,0)+IF(F17=N17,1)</f>
        <v>2</v>
      </c>
      <c r="G18" s="126">
        <f>IF(G17&gt;O17,2,0)+IF(G17&lt;O17,0)+IF(G17=O17,1)</f>
        <v>0</v>
      </c>
      <c r="H18" s="127">
        <f>IF(H17&gt;P17,2,0)+IF(H17&lt;P17,0)+IF(H17=P17,1)</f>
        <v>0</v>
      </c>
      <c r="J18" s="374" t="s">
        <v>42</v>
      </c>
      <c r="K18" s="375"/>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85" t="s">
        <v>163</v>
      </c>
      <c r="C20" s="386"/>
      <c r="D20" s="386"/>
      <c r="E20" s="386"/>
      <c r="F20" s="386"/>
      <c r="G20" s="386"/>
      <c r="H20" s="387"/>
      <c r="I20" s="143"/>
      <c r="J20" s="385" t="s">
        <v>155</v>
      </c>
      <c r="K20" s="386"/>
      <c r="L20" s="386"/>
      <c r="M20" s="386"/>
      <c r="N20" s="386"/>
      <c r="O20" s="386"/>
      <c r="P20" s="387"/>
    </row>
    <row r="21" spans="2:16" ht="17.25">
      <c r="B21" s="382" t="s">
        <v>268</v>
      </c>
      <c r="C21" s="383"/>
      <c r="D21" s="384"/>
      <c r="E21" s="113">
        <v>112</v>
      </c>
      <c r="F21" s="114">
        <v>95</v>
      </c>
      <c r="G21" s="114">
        <v>135</v>
      </c>
      <c r="H21" s="115">
        <f t="shared" ref="H21:H26" si="4">SUM(E21:G21)</f>
        <v>342</v>
      </c>
      <c r="J21" s="382" t="s">
        <v>248</v>
      </c>
      <c r="K21" s="383"/>
      <c r="L21" s="384"/>
      <c r="M21" s="113">
        <v>131</v>
      </c>
      <c r="N21" s="114">
        <v>114</v>
      </c>
      <c r="O21" s="114">
        <v>105</v>
      </c>
      <c r="P21" s="115">
        <f t="shared" ref="P21:P26" si="5">SUM(M21:O21)</f>
        <v>350</v>
      </c>
    </row>
    <row r="22" spans="2:16" ht="17.25">
      <c r="B22" s="376" t="s">
        <v>267</v>
      </c>
      <c r="C22" s="377"/>
      <c r="D22" s="378"/>
      <c r="E22" s="116">
        <v>124</v>
      </c>
      <c r="F22" s="117">
        <v>139</v>
      </c>
      <c r="G22" s="117">
        <v>88</v>
      </c>
      <c r="H22" s="118">
        <f t="shared" si="4"/>
        <v>351</v>
      </c>
      <c r="J22" s="376" t="s">
        <v>246</v>
      </c>
      <c r="K22" s="377"/>
      <c r="L22" s="378"/>
      <c r="M22" s="116">
        <v>105</v>
      </c>
      <c r="N22" s="117">
        <v>107</v>
      </c>
      <c r="O22" s="117">
        <v>92</v>
      </c>
      <c r="P22" s="118">
        <f t="shared" si="5"/>
        <v>304</v>
      </c>
    </row>
    <row r="23" spans="2:16" ht="17.25">
      <c r="B23" s="376" t="s">
        <v>269</v>
      </c>
      <c r="C23" s="377"/>
      <c r="D23" s="378"/>
      <c r="E23" s="116">
        <v>127</v>
      </c>
      <c r="F23" s="117">
        <v>89</v>
      </c>
      <c r="G23" s="117">
        <v>136</v>
      </c>
      <c r="H23" s="118">
        <f t="shared" si="4"/>
        <v>352</v>
      </c>
      <c r="J23" s="376" t="s">
        <v>247</v>
      </c>
      <c r="K23" s="377"/>
      <c r="L23" s="378"/>
      <c r="M23" s="116">
        <v>109</v>
      </c>
      <c r="N23" s="117">
        <v>107</v>
      </c>
      <c r="O23" s="117">
        <v>123</v>
      </c>
      <c r="P23" s="118">
        <f t="shared" si="5"/>
        <v>339</v>
      </c>
    </row>
    <row r="24" spans="2:16" ht="17.25">
      <c r="B24" s="376" t="s">
        <v>270</v>
      </c>
      <c r="C24" s="377"/>
      <c r="D24" s="378"/>
      <c r="E24" s="116">
        <v>116</v>
      </c>
      <c r="F24" s="117">
        <v>143</v>
      </c>
      <c r="G24" s="117">
        <v>137</v>
      </c>
      <c r="H24" s="118">
        <f t="shared" si="4"/>
        <v>396</v>
      </c>
      <c r="J24" s="376" t="s">
        <v>245</v>
      </c>
      <c r="K24" s="377"/>
      <c r="L24" s="378"/>
      <c r="M24" s="116">
        <v>119</v>
      </c>
      <c r="N24" s="117">
        <v>118</v>
      </c>
      <c r="O24" s="117">
        <v>121</v>
      </c>
      <c r="P24" s="118">
        <f t="shared" si="5"/>
        <v>358</v>
      </c>
    </row>
    <row r="25" spans="2:16" ht="18" thickBot="1">
      <c r="B25" s="368" t="s">
        <v>271</v>
      </c>
      <c r="C25" s="369"/>
      <c r="D25" s="370"/>
      <c r="E25" s="119">
        <v>131</v>
      </c>
      <c r="F25" s="120">
        <v>112</v>
      </c>
      <c r="G25" s="120">
        <v>110</v>
      </c>
      <c r="H25" s="121">
        <f t="shared" si="4"/>
        <v>353</v>
      </c>
      <c r="J25" s="368" t="s">
        <v>83</v>
      </c>
      <c r="K25" s="369"/>
      <c r="L25" s="370"/>
      <c r="M25" s="119">
        <v>109</v>
      </c>
      <c r="N25" s="120">
        <v>129</v>
      </c>
      <c r="O25" s="120">
        <v>125</v>
      </c>
      <c r="P25" s="121">
        <f t="shared" si="5"/>
        <v>363</v>
      </c>
    </row>
    <row r="26" spans="2:16" ht="19.5" thickBot="1">
      <c r="B26" s="371" t="s">
        <v>43</v>
      </c>
      <c r="C26" s="372"/>
      <c r="D26" s="373"/>
      <c r="E26" s="122">
        <f>SUM(E21:E25)</f>
        <v>610</v>
      </c>
      <c r="F26" s="123">
        <f>SUM(F21:F25)</f>
        <v>578</v>
      </c>
      <c r="G26" s="123">
        <f>SUM(G21:G25)</f>
        <v>606</v>
      </c>
      <c r="H26" s="124">
        <f t="shared" si="4"/>
        <v>1794</v>
      </c>
      <c r="J26" s="371" t="s">
        <v>43</v>
      </c>
      <c r="K26" s="372"/>
      <c r="L26" s="373"/>
      <c r="M26" s="122">
        <f>SUM(M21:M25)</f>
        <v>573</v>
      </c>
      <c r="N26" s="123">
        <f>SUM(N21:N25)</f>
        <v>575</v>
      </c>
      <c r="O26" s="123">
        <f>SUM(O21:O25)</f>
        <v>566</v>
      </c>
      <c r="P26" s="124">
        <f t="shared" si="5"/>
        <v>1714</v>
      </c>
    </row>
    <row r="27" spans="2:16" ht="20.25" thickBot="1">
      <c r="B27" s="374" t="s">
        <v>42</v>
      </c>
      <c r="C27" s="375"/>
      <c r="D27" s="6">
        <f>SUM(E27:H27)</f>
        <v>8</v>
      </c>
      <c r="E27" s="125">
        <f>IF(E26&gt;M26,2,0)+IF(E26&lt;M26,0)+IF(E26=M26,1)</f>
        <v>2</v>
      </c>
      <c r="F27" s="126">
        <f>IF(F26&gt;N26,2,0)+IF(F26&lt;N26,0)+IF(F26=N26,1)</f>
        <v>2</v>
      </c>
      <c r="G27" s="126">
        <f>IF(G26&gt;O26,2,0)+IF(G26&lt;O26,0)+IF(G26=O26,1)</f>
        <v>2</v>
      </c>
      <c r="H27" s="127">
        <f>IF(H26&gt;P26,2,0)+IF(H26&lt;P26,0)+IF(H26=P26,1)</f>
        <v>2</v>
      </c>
      <c r="J27" s="374" t="s">
        <v>42</v>
      </c>
      <c r="K27" s="375"/>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9" t="s">
        <v>95</v>
      </c>
      <c r="C29" s="380"/>
      <c r="D29" s="380"/>
      <c r="E29" s="380"/>
      <c r="F29" s="380"/>
      <c r="G29" s="380"/>
      <c r="H29" s="381"/>
      <c r="I29" s="143"/>
      <c r="J29" s="379" t="s">
        <v>228</v>
      </c>
      <c r="K29" s="380"/>
      <c r="L29" s="380"/>
      <c r="M29" s="380"/>
      <c r="N29" s="380"/>
      <c r="O29" s="380"/>
      <c r="P29" s="381"/>
    </row>
    <row r="30" spans="2:16" ht="17.25">
      <c r="B30" s="382" t="s">
        <v>229</v>
      </c>
      <c r="C30" s="383"/>
      <c r="D30" s="384"/>
      <c r="E30" s="113">
        <v>124</v>
      </c>
      <c r="F30" s="114">
        <v>140</v>
      </c>
      <c r="G30" s="114">
        <v>156</v>
      </c>
      <c r="H30" s="115">
        <f t="shared" ref="H30:H35" si="6">SUM(E30:G30)</f>
        <v>420</v>
      </c>
      <c r="J30" s="382" t="s">
        <v>250</v>
      </c>
      <c r="K30" s="383"/>
      <c r="L30" s="384"/>
      <c r="M30" s="113">
        <v>103</v>
      </c>
      <c r="N30" s="114">
        <v>119</v>
      </c>
      <c r="O30" s="114">
        <v>106</v>
      </c>
      <c r="P30" s="115">
        <f t="shared" ref="P30:P35" si="7">SUM(M30:O30)</f>
        <v>328</v>
      </c>
    </row>
    <row r="31" spans="2:16" ht="17.25">
      <c r="B31" s="376" t="s">
        <v>170</v>
      </c>
      <c r="C31" s="377"/>
      <c r="D31" s="378"/>
      <c r="E31" s="116">
        <v>107</v>
      </c>
      <c r="F31" s="117">
        <v>103</v>
      </c>
      <c r="G31" s="117">
        <v>114</v>
      </c>
      <c r="H31" s="118">
        <f t="shared" si="6"/>
        <v>324</v>
      </c>
      <c r="J31" s="376" t="s">
        <v>249</v>
      </c>
      <c r="K31" s="377"/>
      <c r="L31" s="378"/>
      <c r="M31" s="116">
        <v>130</v>
      </c>
      <c r="N31" s="117">
        <v>99</v>
      </c>
      <c r="O31" s="117">
        <v>103</v>
      </c>
      <c r="P31" s="118">
        <f t="shared" si="7"/>
        <v>332</v>
      </c>
    </row>
    <row r="32" spans="2:16" ht="17.25">
      <c r="B32" s="376" t="s">
        <v>158</v>
      </c>
      <c r="C32" s="377"/>
      <c r="D32" s="378"/>
      <c r="E32" s="116">
        <v>99</v>
      </c>
      <c r="F32" s="117">
        <v>121</v>
      </c>
      <c r="G32" s="117">
        <v>112</v>
      </c>
      <c r="H32" s="118">
        <f t="shared" si="6"/>
        <v>332</v>
      </c>
      <c r="J32" s="376" t="s">
        <v>330</v>
      </c>
      <c r="K32" s="377"/>
      <c r="L32" s="378"/>
      <c r="M32" s="116">
        <v>124</v>
      </c>
      <c r="N32" s="117">
        <v>122</v>
      </c>
      <c r="O32" s="117">
        <v>113</v>
      </c>
      <c r="P32" s="118">
        <f t="shared" si="7"/>
        <v>359</v>
      </c>
    </row>
    <row r="33" spans="2:16" ht="17.25">
      <c r="B33" s="376" t="s">
        <v>168</v>
      </c>
      <c r="C33" s="377"/>
      <c r="D33" s="378"/>
      <c r="E33" s="116">
        <v>116</v>
      </c>
      <c r="F33" s="117">
        <v>133</v>
      </c>
      <c r="G33" s="117">
        <v>112</v>
      </c>
      <c r="H33" s="118">
        <f t="shared" si="6"/>
        <v>361</v>
      </c>
      <c r="J33" s="376" t="s">
        <v>251</v>
      </c>
      <c r="K33" s="377"/>
      <c r="L33" s="378"/>
      <c r="M33" s="116">
        <v>114</v>
      </c>
      <c r="N33" s="117">
        <v>109</v>
      </c>
      <c r="O33" s="117">
        <v>123</v>
      </c>
      <c r="P33" s="118">
        <f t="shared" si="7"/>
        <v>346</v>
      </c>
    </row>
    <row r="34" spans="2:16" ht="18" thickBot="1">
      <c r="B34" s="368" t="s">
        <v>64</v>
      </c>
      <c r="C34" s="369"/>
      <c r="D34" s="370"/>
      <c r="E34" s="119">
        <v>120</v>
      </c>
      <c r="F34" s="120">
        <v>125</v>
      </c>
      <c r="G34" s="120">
        <v>107</v>
      </c>
      <c r="H34" s="121">
        <f t="shared" si="6"/>
        <v>352</v>
      </c>
      <c r="J34" s="368" t="s">
        <v>325</v>
      </c>
      <c r="K34" s="369"/>
      <c r="L34" s="370"/>
      <c r="M34" s="119">
        <v>102</v>
      </c>
      <c r="N34" s="120">
        <v>114</v>
      </c>
      <c r="O34" s="120">
        <v>93</v>
      </c>
      <c r="P34" s="121">
        <f t="shared" si="7"/>
        <v>309</v>
      </c>
    </row>
    <row r="35" spans="2:16" ht="19.5" thickBot="1">
      <c r="B35" s="371" t="s">
        <v>43</v>
      </c>
      <c r="C35" s="372"/>
      <c r="D35" s="373"/>
      <c r="E35" s="122">
        <f>SUM(E30:E34)</f>
        <v>566</v>
      </c>
      <c r="F35" s="123">
        <f>SUM(F30:F34)</f>
        <v>622</v>
      </c>
      <c r="G35" s="123">
        <f>SUM(G30:G34)</f>
        <v>601</v>
      </c>
      <c r="H35" s="124">
        <f t="shared" si="6"/>
        <v>1789</v>
      </c>
      <c r="J35" s="371" t="s">
        <v>43</v>
      </c>
      <c r="K35" s="372"/>
      <c r="L35" s="373"/>
      <c r="M35" s="122">
        <f>SUM(M30:M34)</f>
        <v>573</v>
      </c>
      <c r="N35" s="123">
        <f>SUM(N30:N34)</f>
        <v>563</v>
      </c>
      <c r="O35" s="123">
        <f>SUM(O30:O34)</f>
        <v>538</v>
      </c>
      <c r="P35" s="124">
        <f t="shared" si="7"/>
        <v>1674</v>
      </c>
    </row>
    <row r="36" spans="2:16" ht="20.25" thickBot="1">
      <c r="B36" s="374" t="s">
        <v>42</v>
      </c>
      <c r="C36" s="375"/>
      <c r="D36" s="6">
        <f>SUM(E36:H36)</f>
        <v>6</v>
      </c>
      <c r="E36" s="125">
        <f>IF(E35&gt;M35,2,0)+IF(E35&lt;M35,0)+IF(E35=M35,1)</f>
        <v>0</v>
      </c>
      <c r="F36" s="126">
        <f>IF(F35&gt;N35,2,0)+IF(F35&lt;N35,0)+IF(F35=N35,1)</f>
        <v>2</v>
      </c>
      <c r="G36" s="126">
        <f>IF(G35&gt;O35,2,0)+IF(G35&lt;O35,0)+IF(G35=O35,1)</f>
        <v>2</v>
      </c>
      <c r="H36" s="127">
        <f>IF(H35&gt;P35,2,0)+IF(H35&lt;P35,0)+IF(H35=P35,1)</f>
        <v>2</v>
      </c>
      <c r="J36" s="374" t="s">
        <v>42</v>
      </c>
      <c r="K36" s="375"/>
      <c r="L36" s="6">
        <f>SUM(M36:P36)</f>
        <v>2</v>
      </c>
      <c r="M36" s="125">
        <f>IF(M35&gt;E35,2,0)+IF(M35&lt;E35,0)+IF(M35=E35,1)</f>
        <v>2</v>
      </c>
      <c r="N36" s="126">
        <f>IF(N35&gt;F35,2,0)+IF(N35&lt;F35,0)+IF(N35=F35,1)</f>
        <v>0</v>
      </c>
      <c r="O36" s="126">
        <f>IF(O35&gt;G35,2,0)+IF(O35&lt;G35,0)+IF(O35=G35,1)</f>
        <v>0</v>
      </c>
      <c r="P36" s="127">
        <f>IF(P35&gt;H35,2,0)+IF(P35&lt;H35,0)+IF(P35=H35,1)</f>
        <v>0</v>
      </c>
    </row>
    <row r="37" spans="2:16" ht="15.75" thickBot="1"/>
    <row r="38" spans="2:16" ht="30.75" thickBot="1">
      <c r="B38" s="385" t="s">
        <v>176</v>
      </c>
      <c r="C38" s="386"/>
      <c r="D38" s="386"/>
      <c r="E38" s="386"/>
      <c r="F38" s="386"/>
      <c r="G38" s="386"/>
      <c r="H38" s="387"/>
      <c r="I38" s="143"/>
      <c r="J38" s="385" t="s">
        <v>142</v>
      </c>
      <c r="K38" s="386"/>
      <c r="L38" s="386"/>
      <c r="M38" s="386"/>
      <c r="N38" s="386"/>
      <c r="O38" s="386"/>
      <c r="P38" s="387"/>
    </row>
    <row r="39" spans="2:16" ht="17.25">
      <c r="B39" s="382" t="s">
        <v>253</v>
      </c>
      <c r="C39" s="383"/>
      <c r="D39" s="384"/>
      <c r="E39" s="113">
        <v>139</v>
      </c>
      <c r="F39" s="114">
        <v>119</v>
      </c>
      <c r="G39" s="114">
        <v>92</v>
      </c>
      <c r="H39" s="115">
        <f t="shared" ref="H39:H44" si="8">SUM(E39:G39)</f>
        <v>350</v>
      </c>
      <c r="J39" s="382" t="s">
        <v>282</v>
      </c>
      <c r="K39" s="383"/>
      <c r="L39" s="384"/>
      <c r="M39" s="113">
        <v>106</v>
      </c>
      <c r="N39" s="114">
        <v>115</v>
      </c>
      <c r="O39" s="114">
        <v>107</v>
      </c>
      <c r="P39" s="115">
        <f t="shared" ref="P39:P44" si="9">SUM(M39:O39)</f>
        <v>328</v>
      </c>
    </row>
    <row r="40" spans="2:16" ht="17.25">
      <c r="B40" s="376" t="s">
        <v>67</v>
      </c>
      <c r="C40" s="377"/>
      <c r="D40" s="378"/>
      <c r="E40" s="116">
        <v>84</v>
      </c>
      <c r="F40" s="117">
        <v>123</v>
      </c>
      <c r="G40" s="117">
        <v>86</v>
      </c>
      <c r="H40" s="118">
        <f t="shared" si="8"/>
        <v>293</v>
      </c>
      <c r="J40" s="376" t="s">
        <v>74</v>
      </c>
      <c r="K40" s="377"/>
      <c r="L40" s="378"/>
      <c r="M40" s="116">
        <v>106</v>
      </c>
      <c r="N40" s="117">
        <v>122</v>
      </c>
      <c r="O40" s="117">
        <v>117</v>
      </c>
      <c r="P40" s="118">
        <f t="shared" si="9"/>
        <v>345</v>
      </c>
    </row>
    <row r="41" spans="2:16" ht="17.25">
      <c r="B41" s="376" t="s">
        <v>254</v>
      </c>
      <c r="C41" s="377"/>
      <c r="D41" s="378"/>
      <c r="E41" s="116">
        <v>109</v>
      </c>
      <c r="F41" s="117">
        <v>114</v>
      </c>
      <c r="G41" s="117">
        <v>115</v>
      </c>
      <c r="H41" s="118">
        <f t="shared" si="8"/>
        <v>338</v>
      </c>
      <c r="J41" s="376" t="s">
        <v>283</v>
      </c>
      <c r="K41" s="377"/>
      <c r="L41" s="378"/>
      <c r="M41" s="116">
        <v>100</v>
      </c>
      <c r="N41" s="117">
        <v>142</v>
      </c>
      <c r="O41" s="117">
        <v>141</v>
      </c>
      <c r="P41" s="118">
        <f t="shared" si="9"/>
        <v>383</v>
      </c>
    </row>
    <row r="42" spans="2:16" ht="17.25">
      <c r="B42" s="376" t="s">
        <v>255</v>
      </c>
      <c r="C42" s="377"/>
      <c r="D42" s="378"/>
      <c r="E42" s="116">
        <v>134</v>
      </c>
      <c r="F42" s="117">
        <v>104</v>
      </c>
      <c r="G42" s="117">
        <v>131</v>
      </c>
      <c r="H42" s="118">
        <f t="shared" si="8"/>
        <v>369</v>
      </c>
      <c r="J42" s="376" t="s">
        <v>285</v>
      </c>
      <c r="K42" s="377"/>
      <c r="L42" s="378"/>
      <c r="M42" s="116">
        <v>135</v>
      </c>
      <c r="N42" s="117">
        <v>128</v>
      </c>
      <c r="O42" s="117">
        <v>150</v>
      </c>
      <c r="P42" s="118">
        <f t="shared" si="9"/>
        <v>413</v>
      </c>
    </row>
    <row r="43" spans="2:16" ht="18" thickBot="1">
      <c r="B43" s="368" t="s">
        <v>256</v>
      </c>
      <c r="C43" s="369"/>
      <c r="D43" s="370"/>
      <c r="E43" s="119">
        <v>125</v>
      </c>
      <c r="F43" s="120">
        <v>115</v>
      </c>
      <c r="G43" s="120">
        <v>114</v>
      </c>
      <c r="H43" s="121">
        <f t="shared" si="8"/>
        <v>354</v>
      </c>
      <c r="J43" s="368" t="s">
        <v>284</v>
      </c>
      <c r="K43" s="369"/>
      <c r="L43" s="370"/>
      <c r="M43" s="119">
        <v>123</v>
      </c>
      <c r="N43" s="120">
        <v>124</v>
      </c>
      <c r="O43" s="120">
        <v>99</v>
      </c>
      <c r="P43" s="121">
        <f t="shared" si="9"/>
        <v>346</v>
      </c>
    </row>
    <row r="44" spans="2:16" ht="19.5" thickBot="1">
      <c r="B44" s="371" t="s">
        <v>43</v>
      </c>
      <c r="C44" s="372"/>
      <c r="D44" s="373"/>
      <c r="E44" s="122">
        <f>SUM(E39:E43)</f>
        <v>591</v>
      </c>
      <c r="F44" s="123">
        <f>SUM(F39:F43)</f>
        <v>575</v>
      </c>
      <c r="G44" s="123">
        <f>SUM(G39:G43)</f>
        <v>538</v>
      </c>
      <c r="H44" s="124">
        <f t="shared" si="8"/>
        <v>1704</v>
      </c>
      <c r="J44" s="371" t="s">
        <v>43</v>
      </c>
      <c r="K44" s="372"/>
      <c r="L44" s="373"/>
      <c r="M44" s="122">
        <f>SUM(M39:M43)</f>
        <v>570</v>
      </c>
      <c r="N44" s="123">
        <f>SUM(N39:N43)</f>
        <v>631</v>
      </c>
      <c r="O44" s="123">
        <f>SUM(O39:O43)</f>
        <v>614</v>
      </c>
      <c r="P44" s="124">
        <f t="shared" si="9"/>
        <v>1815</v>
      </c>
    </row>
    <row r="45" spans="2:16" ht="20.25" thickBot="1">
      <c r="B45" s="374" t="s">
        <v>42</v>
      </c>
      <c r="C45" s="375"/>
      <c r="D45" s="6">
        <f>SUM(E45:H45)</f>
        <v>2</v>
      </c>
      <c r="E45" s="125">
        <f>IF(E44&gt;M44,2,0)+IF(E44&lt;M44,0)+IF(E44=M44,1)</f>
        <v>2</v>
      </c>
      <c r="F45" s="126">
        <f>IF(F44&gt;N44,2,0)+IF(F44&lt;N44,0)+IF(F44=N44,1)</f>
        <v>0</v>
      </c>
      <c r="G45" s="126">
        <f>IF(G44&gt;O44,2,0)+IF(G44&lt;O44,0)+IF(G44=O44,1)</f>
        <v>0</v>
      </c>
      <c r="H45" s="127">
        <f>IF(H44&gt;P44,2,0)+IF(H44&lt;P44,0)+IF(H44=P44,1)</f>
        <v>0</v>
      </c>
      <c r="J45" s="374" t="s">
        <v>42</v>
      </c>
      <c r="K45" s="375"/>
      <c r="L45" s="6">
        <f>SUM(M45:P45)</f>
        <v>6</v>
      </c>
      <c r="M45" s="125">
        <f>IF(M44&gt;E44,2,0)+IF(M44&lt;E44,0)+IF(M44=E44,1)</f>
        <v>0</v>
      </c>
      <c r="N45" s="126">
        <f>IF(N44&gt;F44,2,0)+IF(N44&lt;F44,0)+IF(N44=F44,1)</f>
        <v>2</v>
      </c>
      <c r="O45" s="126">
        <f>IF(O44&gt;G44,2,0)+IF(O44&lt;G44,0)+IF(O44=G44,1)</f>
        <v>2</v>
      </c>
      <c r="P45" s="127">
        <f>IF(P44&gt;H44,2,0)+IF(P44&lt;H44,0)+IF(P44=H44,1)</f>
        <v>2</v>
      </c>
    </row>
    <row r="46" spans="2:16" ht="15.75" thickBot="1"/>
    <row r="47" spans="2:16" ht="30.75" thickBot="1">
      <c r="B47" s="379" t="s">
        <v>97</v>
      </c>
      <c r="C47" s="380"/>
      <c r="D47" s="380"/>
      <c r="E47" s="380"/>
      <c r="F47" s="380"/>
      <c r="G47" s="380"/>
      <c r="H47" s="381"/>
      <c r="I47" s="143"/>
      <c r="J47" s="379" t="s">
        <v>169</v>
      </c>
      <c r="K47" s="380"/>
      <c r="L47" s="380"/>
      <c r="M47" s="380"/>
      <c r="N47" s="380"/>
      <c r="O47" s="380"/>
      <c r="P47" s="381"/>
    </row>
    <row r="48" spans="2:16" ht="17.25">
      <c r="B48" s="382" t="s">
        <v>290</v>
      </c>
      <c r="C48" s="383"/>
      <c r="D48" s="384"/>
      <c r="E48" s="113">
        <v>115</v>
      </c>
      <c r="F48" s="114">
        <v>106</v>
      </c>
      <c r="G48" s="114">
        <v>105</v>
      </c>
      <c r="H48" s="115">
        <f t="shared" ref="H48:H53" si="10">SUM(E48:G48)</f>
        <v>326</v>
      </c>
      <c r="J48" s="382" t="s">
        <v>280</v>
      </c>
      <c r="K48" s="383"/>
      <c r="L48" s="384"/>
      <c r="M48" s="113">
        <v>109</v>
      </c>
      <c r="N48" s="114">
        <v>121</v>
      </c>
      <c r="O48" s="114">
        <v>101</v>
      </c>
      <c r="P48" s="115">
        <f t="shared" ref="P48:P53" si="11">SUM(M48:O48)</f>
        <v>331</v>
      </c>
    </row>
    <row r="49" spans="2:16" ht="17.25">
      <c r="B49" s="376" t="s">
        <v>289</v>
      </c>
      <c r="C49" s="377"/>
      <c r="D49" s="378"/>
      <c r="E49" s="116">
        <v>98</v>
      </c>
      <c r="F49" s="117">
        <v>107</v>
      </c>
      <c r="G49" s="117">
        <v>104</v>
      </c>
      <c r="H49" s="118">
        <f t="shared" si="10"/>
        <v>309</v>
      </c>
      <c r="J49" s="376" t="s">
        <v>281</v>
      </c>
      <c r="K49" s="377"/>
      <c r="L49" s="378"/>
      <c r="M49" s="116">
        <v>140</v>
      </c>
      <c r="N49" s="117">
        <v>109</v>
      </c>
      <c r="O49" s="117">
        <v>83</v>
      </c>
      <c r="P49" s="118">
        <f t="shared" si="11"/>
        <v>332</v>
      </c>
    </row>
    <row r="50" spans="2:16" ht="17.25">
      <c r="B50" s="376" t="s">
        <v>287</v>
      </c>
      <c r="C50" s="377"/>
      <c r="D50" s="378"/>
      <c r="E50" s="116">
        <v>123</v>
      </c>
      <c r="F50" s="117">
        <v>105</v>
      </c>
      <c r="G50" s="117">
        <v>100</v>
      </c>
      <c r="H50" s="118">
        <f t="shared" si="10"/>
        <v>328</v>
      </c>
      <c r="J50" s="376" t="s">
        <v>279</v>
      </c>
      <c r="K50" s="377"/>
      <c r="L50" s="378"/>
      <c r="M50" s="116">
        <v>105</v>
      </c>
      <c r="N50" s="117">
        <v>99</v>
      </c>
      <c r="O50" s="117">
        <v>98</v>
      </c>
      <c r="P50" s="118">
        <f t="shared" si="11"/>
        <v>302</v>
      </c>
    </row>
    <row r="51" spans="2:16" ht="17.25">
      <c r="B51" s="376" t="s">
        <v>336</v>
      </c>
      <c r="C51" s="377"/>
      <c r="D51" s="378"/>
      <c r="E51" s="116">
        <v>128</v>
      </c>
      <c r="F51" s="117">
        <v>101</v>
      </c>
      <c r="G51" s="117">
        <v>103</v>
      </c>
      <c r="H51" s="118">
        <f t="shared" si="10"/>
        <v>332</v>
      </c>
      <c r="J51" s="376" t="s">
        <v>278</v>
      </c>
      <c r="K51" s="377"/>
      <c r="L51" s="378"/>
      <c r="M51" s="116">
        <v>109</v>
      </c>
      <c r="N51" s="117">
        <v>98</v>
      </c>
      <c r="O51" s="117">
        <v>90</v>
      </c>
      <c r="P51" s="118">
        <f t="shared" si="11"/>
        <v>297</v>
      </c>
    </row>
    <row r="52" spans="2:16" ht="18" thickBot="1">
      <c r="B52" s="368" t="s">
        <v>286</v>
      </c>
      <c r="C52" s="369"/>
      <c r="D52" s="370"/>
      <c r="E52" s="119">
        <v>101</v>
      </c>
      <c r="F52" s="120">
        <v>128</v>
      </c>
      <c r="G52" s="120">
        <v>109</v>
      </c>
      <c r="H52" s="121">
        <f t="shared" si="10"/>
        <v>338</v>
      </c>
      <c r="J52" s="368" t="s">
        <v>277</v>
      </c>
      <c r="K52" s="369"/>
      <c r="L52" s="370"/>
      <c r="M52" s="119">
        <v>133</v>
      </c>
      <c r="N52" s="120">
        <v>124</v>
      </c>
      <c r="O52" s="120">
        <v>116</v>
      </c>
      <c r="P52" s="121">
        <f t="shared" si="11"/>
        <v>373</v>
      </c>
    </row>
    <row r="53" spans="2:16" ht="19.5" thickBot="1">
      <c r="B53" s="371" t="s">
        <v>43</v>
      </c>
      <c r="C53" s="372"/>
      <c r="D53" s="373"/>
      <c r="E53" s="122">
        <f>SUM(E48:E52)</f>
        <v>565</v>
      </c>
      <c r="F53" s="123">
        <f>SUM(F48:F52)</f>
        <v>547</v>
      </c>
      <c r="G53" s="123">
        <f>SUM(G48:G52)</f>
        <v>521</v>
      </c>
      <c r="H53" s="124">
        <f t="shared" si="10"/>
        <v>1633</v>
      </c>
      <c r="J53" s="371" t="s">
        <v>43</v>
      </c>
      <c r="K53" s="372"/>
      <c r="L53" s="373"/>
      <c r="M53" s="122">
        <f>SUM(M48:M52)</f>
        <v>596</v>
      </c>
      <c r="N53" s="123">
        <f>SUM(N48:N52)</f>
        <v>551</v>
      </c>
      <c r="O53" s="123">
        <f>SUM(O48:O52)</f>
        <v>488</v>
      </c>
      <c r="P53" s="124">
        <f t="shared" si="11"/>
        <v>1635</v>
      </c>
    </row>
    <row r="54" spans="2:16" ht="20.25" thickBot="1">
      <c r="B54" s="374" t="s">
        <v>42</v>
      </c>
      <c r="C54" s="375"/>
      <c r="D54" s="6">
        <f>SUM(E54:H54)</f>
        <v>2</v>
      </c>
      <c r="E54" s="125">
        <f>IF(E53&gt;M53,2,0)+IF(E53&lt;M53,0)+IF(E53=M53,1)</f>
        <v>0</v>
      </c>
      <c r="F54" s="126">
        <f>IF(F53&gt;N53,2,0)+IF(F53&lt;N53,0)+IF(F53=N53,1)</f>
        <v>0</v>
      </c>
      <c r="G54" s="126">
        <f>IF(G53&gt;O53,2,0)+IF(G53&lt;O53,0)+IF(G53=O53,1)</f>
        <v>2</v>
      </c>
      <c r="H54" s="127">
        <f>IF(H53&gt;P53,2,0)+IF(H53&lt;P53,0)+IF(H53=P53,1)</f>
        <v>0</v>
      </c>
      <c r="J54" s="374" t="s">
        <v>42</v>
      </c>
      <c r="K54" s="375"/>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169</v>
      </c>
      <c r="C57" s="366"/>
      <c r="D57" s="366"/>
      <c r="E57" s="11" t="s">
        <v>172</v>
      </c>
      <c r="F57" s="366" t="s">
        <v>1</v>
      </c>
      <c r="G57" s="366"/>
      <c r="H57" s="367"/>
      <c r="I57" s="144"/>
      <c r="J57" s="365" t="s">
        <v>95</v>
      </c>
      <c r="K57" s="366"/>
      <c r="L57" s="366"/>
      <c r="M57" s="11" t="s">
        <v>172</v>
      </c>
      <c r="N57" s="366" t="s">
        <v>169</v>
      </c>
      <c r="O57" s="366"/>
      <c r="P57" s="367"/>
    </row>
    <row r="58" spans="2:16" ht="16.5">
      <c r="B58" s="359" t="s">
        <v>228</v>
      </c>
      <c r="C58" s="360"/>
      <c r="D58" s="360"/>
      <c r="E58" s="11" t="s">
        <v>172</v>
      </c>
      <c r="F58" s="360" t="s">
        <v>2</v>
      </c>
      <c r="G58" s="360"/>
      <c r="H58" s="361"/>
      <c r="I58" s="144"/>
      <c r="J58" s="359" t="s">
        <v>96</v>
      </c>
      <c r="K58" s="360"/>
      <c r="L58" s="360"/>
      <c r="M58" s="11" t="s">
        <v>172</v>
      </c>
      <c r="N58" s="360" t="s">
        <v>176</v>
      </c>
      <c r="O58" s="360"/>
      <c r="P58" s="361"/>
    </row>
    <row r="59" spans="2:16" ht="16.5">
      <c r="B59" s="359" t="s">
        <v>142</v>
      </c>
      <c r="C59" s="360"/>
      <c r="D59" s="360"/>
      <c r="E59" s="11" t="s">
        <v>172</v>
      </c>
      <c r="F59" s="360" t="s">
        <v>97</v>
      </c>
      <c r="G59" s="360"/>
      <c r="H59" s="361"/>
      <c r="I59" s="144"/>
      <c r="J59" s="359" t="s">
        <v>163</v>
      </c>
      <c r="K59" s="360"/>
      <c r="L59" s="360"/>
      <c r="M59" s="11" t="s">
        <v>172</v>
      </c>
      <c r="N59" s="360" t="s">
        <v>175</v>
      </c>
      <c r="O59" s="360"/>
      <c r="P59" s="361"/>
    </row>
    <row r="60" spans="2:16" ht="16.5">
      <c r="B60" s="359" t="s">
        <v>175</v>
      </c>
      <c r="C60" s="360"/>
      <c r="D60" s="360"/>
      <c r="E60" s="11" t="s">
        <v>172</v>
      </c>
      <c r="F60" s="360" t="s">
        <v>155</v>
      </c>
      <c r="G60" s="360"/>
      <c r="H60" s="361"/>
      <c r="I60" s="144"/>
      <c r="J60" s="359" t="s">
        <v>155</v>
      </c>
      <c r="K60" s="360"/>
      <c r="L60" s="360"/>
      <c r="M60" s="11" t="s">
        <v>172</v>
      </c>
      <c r="N60" s="360" t="s">
        <v>97</v>
      </c>
      <c r="O60" s="360"/>
      <c r="P60" s="361"/>
    </row>
    <row r="61" spans="2:16" ht="16.5">
      <c r="B61" s="359" t="s">
        <v>96</v>
      </c>
      <c r="C61" s="360"/>
      <c r="D61" s="360"/>
      <c r="E61" s="11" t="s">
        <v>172</v>
      </c>
      <c r="F61" s="360" t="s">
        <v>163</v>
      </c>
      <c r="G61" s="360"/>
      <c r="H61" s="361"/>
      <c r="I61" s="144"/>
      <c r="J61" s="359" t="s">
        <v>142</v>
      </c>
      <c r="K61" s="360"/>
      <c r="L61" s="360"/>
      <c r="M61" s="11" t="s">
        <v>172</v>
      </c>
      <c r="N61" s="360" t="s">
        <v>2</v>
      </c>
      <c r="O61" s="360"/>
      <c r="P61" s="361"/>
    </row>
    <row r="62" spans="2:16" ht="17.25" thickBot="1">
      <c r="B62" s="356" t="s">
        <v>176</v>
      </c>
      <c r="C62" s="357"/>
      <c r="D62" s="357"/>
      <c r="E62" s="145" t="s">
        <v>172</v>
      </c>
      <c r="F62" s="357" t="s">
        <v>95</v>
      </c>
      <c r="G62" s="357"/>
      <c r="H62" s="358"/>
      <c r="I62" s="144"/>
      <c r="J62" s="356" t="s">
        <v>1</v>
      </c>
      <c r="K62" s="357"/>
      <c r="L62" s="357"/>
      <c r="M62" s="145" t="s">
        <v>172</v>
      </c>
      <c r="N62" s="357" t="s">
        <v>228</v>
      </c>
      <c r="O62" s="357"/>
      <c r="P62" s="35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7" priority="14" operator="greaterThanOrEqual">
      <formula>150</formula>
    </cfRule>
  </conditionalFormatting>
  <conditionalFormatting sqref="E12:G16">
    <cfRule type="cellIs" dxfId="126" priority="17" operator="greaterThanOrEqual">
      <formula>150</formula>
    </cfRule>
  </conditionalFormatting>
  <conditionalFormatting sqref="E21:G25">
    <cfRule type="cellIs" dxfId="125" priority="8" operator="greaterThanOrEqual">
      <formula>150</formula>
    </cfRule>
  </conditionalFormatting>
  <conditionalFormatting sqref="E30:G34">
    <cfRule type="cellIs" dxfId="124" priority="11" operator="greaterThanOrEqual">
      <formula>150</formula>
    </cfRule>
  </conditionalFormatting>
  <conditionalFormatting sqref="E39:G43">
    <cfRule type="cellIs" dxfId="123" priority="2" operator="greaterThanOrEqual">
      <formula>150</formula>
    </cfRule>
  </conditionalFormatting>
  <conditionalFormatting sqref="E48:G52">
    <cfRule type="cellIs" dxfId="122" priority="5" operator="greaterThanOrEqual">
      <formula>150</formula>
    </cfRule>
  </conditionalFormatting>
  <conditionalFormatting sqref="H3:H7 P3:P7">
    <cfRule type="cellIs" dxfId="121" priority="15" operator="greaterThanOrEqual">
      <formula>400</formula>
    </cfRule>
  </conditionalFormatting>
  <conditionalFormatting sqref="H12:H16 P12:P16">
    <cfRule type="cellIs" dxfId="120" priority="18" operator="greaterThanOrEqual">
      <formula>400</formula>
    </cfRule>
  </conditionalFormatting>
  <conditionalFormatting sqref="H21:H25 P21:P25">
    <cfRule type="cellIs" dxfId="119" priority="9" operator="greaterThanOrEqual">
      <formula>400</formula>
    </cfRule>
  </conditionalFormatting>
  <conditionalFormatting sqref="H30:H34 P30:P34">
    <cfRule type="cellIs" dxfId="118" priority="12" operator="greaterThanOrEqual">
      <formula>400</formula>
    </cfRule>
  </conditionalFormatting>
  <conditionalFormatting sqref="H39:H43 P39:P43">
    <cfRule type="cellIs" dxfId="117" priority="3" operator="greaterThanOrEqual">
      <formula>400</formula>
    </cfRule>
  </conditionalFormatting>
  <conditionalFormatting sqref="H48:H52 P48:P52">
    <cfRule type="cellIs" dxfId="116" priority="6" operator="greaterThanOrEqual">
      <formula>400</formula>
    </cfRule>
  </conditionalFormatting>
  <conditionalFormatting sqref="M3:O7">
    <cfRule type="cellIs" dxfId="115" priority="13" operator="greaterThanOrEqual">
      <formula>150</formula>
    </cfRule>
  </conditionalFormatting>
  <conditionalFormatting sqref="M12:O16">
    <cfRule type="cellIs" dxfId="114" priority="16" operator="greaterThanOrEqual">
      <formula>150</formula>
    </cfRule>
  </conditionalFormatting>
  <conditionalFormatting sqref="M21:O25">
    <cfRule type="cellIs" dxfId="113" priority="7" operator="greaterThanOrEqual">
      <formula>150</formula>
    </cfRule>
  </conditionalFormatting>
  <conditionalFormatting sqref="M30:O34">
    <cfRule type="cellIs" dxfId="112" priority="10" operator="greaterThanOrEqual">
      <formula>150</formula>
    </cfRule>
  </conditionalFormatting>
  <conditionalFormatting sqref="M39:O43">
    <cfRule type="cellIs" dxfId="111" priority="1" operator="greaterThanOrEqual">
      <formula>150</formula>
    </cfRule>
  </conditionalFormatting>
  <conditionalFormatting sqref="M48:O52">
    <cfRule type="cellIs" dxfId="110"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337</v>
      </c>
      <c r="B1" s="388"/>
      <c r="C1" s="388"/>
      <c r="D1" s="388"/>
      <c r="E1" s="388"/>
      <c r="F1" s="388"/>
      <c r="G1" s="388"/>
      <c r="H1" s="388"/>
      <c r="I1" s="388"/>
      <c r="J1" s="388"/>
      <c r="K1" s="388"/>
      <c r="L1" s="388"/>
      <c r="M1" s="388"/>
      <c r="N1" s="388"/>
      <c r="O1" s="388"/>
      <c r="P1" s="388"/>
      <c r="Q1" s="388"/>
    </row>
    <row r="2" spans="1:17" ht="30.75" thickBot="1">
      <c r="B2" s="385" t="s">
        <v>142</v>
      </c>
      <c r="C2" s="386"/>
      <c r="D2" s="386"/>
      <c r="E2" s="386"/>
      <c r="F2" s="386"/>
      <c r="G2" s="386"/>
      <c r="H2" s="387"/>
      <c r="I2" s="143"/>
      <c r="J2" s="385" t="s">
        <v>97</v>
      </c>
      <c r="K2" s="386"/>
      <c r="L2" s="386"/>
      <c r="M2" s="386"/>
      <c r="N2" s="386"/>
      <c r="O2" s="386"/>
      <c r="P2" s="387"/>
    </row>
    <row r="3" spans="1:17" ht="17.25">
      <c r="B3" s="382" t="s">
        <v>282</v>
      </c>
      <c r="C3" s="383"/>
      <c r="D3" s="384"/>
      <c r="E3" s="113">
        <v>106</v>
      </c>
      <c r="F3" s="114">
        <v>109</v>
      </c>
      <c r="G3" s="114">
        <v>109</v>
      </c>
      <c r="H3" s="115">
        <f t="shared" ref="H3:H8" si="0">SUM(E3:G3)</f>
        <v>324</v>
      </c>
      <c r="J3" s="382" t="s">
        <v>338</v>
      </c>
      <c r="K3" s="383"/>
      <c r="L3" s="384"/>
      <c r="M3" s="113">
        <v>98</v>
      </c>
      <c r="N3" s="114">
        <v>136</v>
      </c>
      <c r="O3" s="114">
        <v>111</v>
      </c>
      <c r="P3" s="115">
        <f t="shared" ref="P3:P8" si="1">SUM(M3:O3)</f>
        <v>345</v>
      </c>
    </row>
    <row r="4" spans="1:17" ht="17.25">
      <c r="B4" s="376" t="s">
        <v>74</v>
      </c>
      <c r="C4" s="377"/>
      <c r="D4" s="378"/>
      <c r="E4" s="116">
        <v>119</v>
      </c>
      <c r="F4" s="117">
        <v>111</v>
      </c>
      <c r="G4" s="117">
        <v>109</v>
      </c>
      <c r="H4" s="118">
        <f t="shared" si="0"/>
        <v>339</v>
      </c>
      <c r="J4" s="376" t="s">
        <v>289</v>
      </c>
      <c r="K4" s="377"/>
      <c r="L4" s="378"/>
      <c r="M4" s="116">
        <v>90</v>
      </c>
      <c r="N4" s="117">
        <v>113</v>
      </c>
      <c r="O4" s="117">
        <v>104</v>
      </c>
      <c r="P4" s="118">
        <f t="shared" si="1"/>
        <v>307</v>
      </c>
    </row>
    <row r="5" spans="1:17" ht="17.25">
      <c r="B5" s="376" t="s">
        <v>283</v>
      </c>
      <c r="C5" s="377"/>
      <c r="D5" s="378"/>
      <c r="E5" s="116">
        <v>104</v>
      </c>
      <c r="F5" s="117">
        <v>106</v>
      </c>
      <c r="G5" s="117">
        <v>133</v>
      </c>
      <c r="H5" s="118">
        <f t="shared" si="0"/>
        <v>343</v>
      </c>
      <c r="J5" s="376" t="s">
        <v>287</v>
      </c>
      <c r="K5" s="377"/>
      <c r="L5" s="378"/>
      <c r="M5" s="116">
        <v>102</v>
      </c>
      <c r="N5" s="117">
        <v>84</v>
      </c>
      <c r="O5" s="117">
        <v>90</v>
      </c>
      <c r="P5" s="118">
        <f t="shared" si="1"/>
        <v>276</v>
      </c>
    </row>
    <row r="6" spans="1:17" ht="17.25">
      <c r="B6" s="376" t="s">
        <v>285</v>
      </c>
      <c r="C6" s="377"/>
      <c r="D6" s="378"/>
      <c r="E6" s="116">
        <v>100</v>
      </c>
      <c r="F6" s="117">
        <v>120</v>
      </c>
      <c r="G6" s="117">
        <v>109</v>
      </c>
      <c r="H6" s="118">
        <f t="shared" si="0"/>
        <v>329</v>
      </c>
      <c r="J6" s="376" t="s">
        <v>288</v>
      </c>
      <c r="K6" s="377"/>
      <c r="L6" s="378"/>
      <c r="M6" s="116">
        <v>106</v>
      </c>
      <c r="N6" s="117">
        <v>96</v>
      </c>
      <c r="O6" s="117">
        <v>96</v>
      </c>
      <c r="P6" s="118">
        <f t="shared" si="1"/>
        <v>298</v>
      </c>
    </row>
    <row r="7" spans="1:17" ht="18" thickBot="1">
      <c r="B7" s="368" t="s">
        <v>284</v>
      </c>
      <c r="C7" s="369"/>
      <c r="D7" s="370"/>
      <c r="E7" s="119">
        <v>122</v>
      </c>
      <c r="F7" s="120">
        <v>125</v>
      </c>
      <c r="G7" s="120">
        <v>94</v>
      </c>
      <c r="H7" s="121">
        <f t="shared" si="0"/>
        <v>341</v>
      </c>
      <c r="J7" s="368" t="s">
        <v>332</v>
      </c>
      <c r="K7" s="369"/>
      <c r="L7" s="370"/>
      <c r="M7" s="119">
        <v>108</v>
      </c>
      <c r="N7" s="120">
        <v>108</v>
      </c>
      <c r="O7" s="120">
        <v>101</v>
      </c>
      <c r="P7" s="121">
        <f t="shared" si="1"/>
        <v>317</v>
      </c>
    </row>
    <row r="8" spans="1:17" ht="19.5" thickBot="1">
      <c r="B8" s="371" t="s">
        <v>43</v>
      </c>
      <c r="C8" s="372"/>
      <c r="D8" s="373"/>
      <c r="E8" s="122">
        <f>SUM(E3:E7)</f>
        <v>551</v>
      </c>
      <c r="F8" s="123">
        <f>SUM(F3:F7)</f>
        <v>571</v>
      </c>
      <c r="G8" s="123">
        <f>SUM(G3:G7)</f>
        <v>554</v>
      </c>
      <c r="H8" s="124">
        <f t="shared" si="0"/>
        <v>1676</v>
      </c>
      <c r="J8" s="371" t="s">
        <v>43</v>
      </c>
      <c r="K8" s="372"/>
      <c r="L8" s="373"/>
      <c r="M8" s="122">
        <f>SUM(M3:M7)</f>
        <v>504</v>
      </c>
      <c r="N8" s="123">
        <f>SUM(N3:N7)</f>
        <v>537</v>
      </c>
      <c r="O8" s="123">
        <f>SUM(O3:O7)</f>
        <v>502</v>
      </c>
      <c r="P8" s="124">
        <f t="shared" si="1"/>
        <v>1543</v>
      </c>
    </row>
    <row r="9" spans="1:17" ht="20.25" thickBot="1">
      <c r="B9" s="374" t="s">
        <v>42</v>
      </c>
      <c r="C9" s="375"/>
      <c r="D9" s="6">
        <f>SUM(E9:H9)</f>
        <v>8</v>
      </c>
      <c r="E9" s="125">
        <f>IF(E8&gt;M8,2,0)+IF(E8&lt;M8,0)+IF(E8=M8,1)</f>
        <v>2</v>
      </c>
      <c r="F9" s="126">
        <f>IF(F8&gt;N8,2,0)+IF(F8&lt;N8,0)+IF(F8=N8,1)</f>
        <v>2</v>
      </c>
      <c r="G9" s="126">
        <f>IF(G8&gt;O8,2,0)+IF(G8&lt;O8,0)+IF(G8=O8,1)</f>
        <v>2</v>
      </c>
      <c r="H9" s="127">
        <f>IF(H8&gt;P8,2,0)+IF(H8&lt;P8,0)+IF(H8=P8,1)</f>
        <v>2</v>
      </c>
      <c r="J9" s="374" t="s">
        <v>42</v>
      </c>
      <c r="K9" s="375"/>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79" t="s">
        <v>96</v>
      </c>
      <c r="C11" s="380"/>
      <c r="D11" s="380"/>
      <c r="E11" s="380"/>
      <c r="F11" s="380"/>
      <c r="G11" s="380"/>
      <c r="H11" s="381"/>
      <c r="I11" s="143"/>
      <c r="J11" s="379" t="s">
        <v>163</v>
      </c>
      <c r="K11" s="380"/>
      <c r="L11" s="380"/>
      <c r="M11" s="380"/>
      <c r="N11" s="380"/>
      <c r="O11" s="380"/>
      <c r="P11" s="381"/>
    </row>
    <row r="12" spans="1:17" ht="17.25">
      <c r="B12" s="382" t="s">
        <v>262</v>
      </c>
      <c r="C12" s="383"/>
      <c r="D12" s="384"/>
      <c r="E12" s="113">
        <v>109</v>
      </c>
      <c r="F12" s="114">
        <v>104</v>
      </c>
      <c r="G12" s="114">
        <v>105</v>
      </c>
      <c r="H12" s="115">
        <f t="shared" ref="H12:H17" si="2">SUM(E12:G12)</f>
        <v>318</v>
      </c>
      <c r="J12" s="382" t="s">
        <v>267</v>
      </c>
      <c r="K12" s="383"/>
      <c r="L12" s="384"/>
      <c r="M12" s="113">
        <v>104</v>
      </c>
      <c r="N12" s="114">
        <v>125</v>
      </c>
      <c r="O12" s="114">
        <v>106</v>
      </c>
      <c r="P12" s="115">
        <f t="shared" ref="P12:P17" si="3">SUM(M12:O12)</f>
        <v>335</v>
      </c>
    </row>
    <row r="13" spans="1:17" ht="17.25">
      <c r="B13" s="376" t="s">
        <v>322</v>
      </c>
      <c r="C13" s="377"/>
      <c r="D13" s="378"/>
      <c r="E13" s="116">
        <v>147</v>
      </c>
      <c r="F13" s="117">
        <v>123</v>
      </c>
      <c r="G13" s="117">
        <v>112</v>
      </c>
      <c r="H13" s="118">
        <f t="shared" si="2"/>
        <v>382</v>
      </c>
      <c r="J13" s="376" t="s">
        <v>156</v>
      </c>
      <c r="K13" s="377"/>
      <c r="L13" s="378"/>
      <c r="M13" s="116">
        <v>130</v>
      </c>
      <c r="N13" s="117">
        <v>106</v>
      </c>
      <c r="O13" s="117">
        <v>128</v>
      </c>
      <c r="P13" s="118">
        <f t="shared" si="3"/>
        <v>364</v>
      </c>
    </row>
    <row r="14" spans="1:17" ht="17.25">
      <c r="B14" s="376" t="s">
        <v>154</v>
      </c>
      <c r="C14" s="377"/>
      <c r="D14" s="378"/>
      <c r="E14" s="116">
        <v>108</v>
      </c>
      <c r="F14" s="117">
        <v>105</v>
      </c>
      <c r="G14" s="117">
        <v>92</v>
      </c>
      <c r="H14" s="118">
        <f t="shared" si="2"/>
        <v>305</v>
      </c>
      <c r="J14" s="376" t="s">
        <v>269</v>
      </c>
      <c r="K14" s="377"/>
      <c r="L14" s="378"/>
      <c r="M14" s="116">
        <v>123</v>
      </c>
      <c r="N14" s="117">
        <v>110</v>
      </c>
      <c r="O14" s="117">
        <v>110</v>
      </c>
      <c r="P14" s="118">
        <f t="shared" si="3"/>
        <v>343</v>
      </c>
    </row>
    <row r="15" spans="1:17" ht="17.25">
      <c r="B15" s="376" t="s">
        <v>265</v>
      </c>
      <c r="C15" s="377"/>
      <c r="D15" s="378"/>
      <c r="E15" s="116">
        <v>135</v>
      </c>
      <c r="F15" s="117">
        <v>93</v>
      </c>
      <c r="G15" s="117">
        <v>130</v>
      </c>
      <c r="H15" s="118">
        <f t="shared" si="2"/>
        <v>358</v>
      </c>
      <c r="J15" s="376" t="s">
        <v>270</v>
      </c>
      <c r="K15" s="377"/>
      <c r="L15" s="378"/>
      <c r="M15" s="116">
        <v>131</v>
      </c>
      <c r="N15" s="117">
        <v>118</v>
      </c>
      <c r="O15" s="117">
        <v>134</v>
      </c>
      <c r="P15" s="118">
        <f t="shared" si="3"/>
        <v>383</v>
      </c>
    </row>
    <row r="16" spans="1:17" ht="18" thickBot="1">
      <c r="B16" s="368" t="s">
        <v>266</v>
      </c>
      <c r="C16" s="369"/>
      <c r="D16" s="370"/>
      <c r="E16" s="119">
        <v>120</v>
      </c>
      <c r="F16" s="120">
        <v>113</v>
      </c>
      <c r="G16" s="120">
        <v>130</v>
      </c>
      <c r="H16" s="121">
        <f t="shared" si="2"/>
        <v>363</v>
      </c>
      <c r="J16" s="368" t="s">
        <v>271</v>
      </c>
      <c r="K16" s="369"/>
      <c r="L16" s="370"/>
      <c r="M16" s="119">
        <v>131</v>
      </c>
      <c r="N16" s="120">
        <v>100</v>
      </c>
      <c r="O16" s="120">
        <v>115</v>
      </c>
      <c r="P16" s="121">
        <f t="shared" si="3"/>
        <v>346</v>
      </c>
    </row>
    <row r="17" spans="2:16" ht="19.5" thickBot="1">
      <c r="B17" s="371" t="s">
        <v>43</v>
      </c>
      <c r="C17" s="372"/>
      <c r="D17" s="373"/>
      <c r="E17" s="122">
        <f>SUM(E12:E16)</f>
        <v>619</v>
      </c>
      <c r="F17" s="123">
        <f>SUM(F12:F16)</f>
        <v>538</v>
      </c>
      <c r="G17" s="123">
        <f>SUM(G12:G16)</f>
        <v>569</v>
      </c>
      <c r="H17" s="124">
        <f t="shared" si="2"/>
        <v>1726</v>
      </c>
      <c r="J17" s="371" t="s">
        <v>43</v>
      </c>
      <c r="K17" s="372"/>
      <c r="L17" s="373"/>
      <c r="M17" s="122">
        <f>SUM(M12:M16)</f>
        <v>619</v>
      </c>
      <c r="N17" s="123">
        <f>SUM(N12:N16)</f>
        <v>559</v>
      </c>
      <c r="O17" s="123">
        <f>SUM(O12:O16)</f>
        <v>593</v>
      </c>
      <c r="P17" s="124">
        <f t="shared" si="3"/>
        <v>1771</v>
      </c>
    </row>
    <row r="18" spans="2:16" ht="20.25" thickBot="1">
      <c r="B18" s="374" t="s">
        <v>42</v>
      </c>
      <c r="C18" s="375"/>
      <c r="D18" s="6">
        <f>SUM(E18:H18)</f>
        <v>1</v>
      </c>
      <c r="E18" s="125">
        <f>IF(E17&gt;M17,2,0)+IF(E17&lt;M17,0)+IF(E17=M17,1)</f>
        <v>1</v>
      </c>
      <c r="F18" s="126">
        <f>IF(F17&gt;N17,2,0)+IF(F17&lt;N17,0)+IF(F17=N17,1)</f>
        <v>0</v>
      </c>
      <c r="G18" s="126">
        <f>IF(G17&gt;O17,2,0)+IF(G17&lt;O17,0)+IF(G17=O17,1)</f>
        <v>0</v>
      </c>
      <c r="H18" s="127">
        <f>IF(H17&gt;P17,2,0)+IF(H17&lt;P17,0)+IF(H17=P17,1)</f>
        <v>0</v>
      </c>
      <c r="J18" s="374" t="s">
        <v>42</v>
      </c>
      <c r="K18" s="375"/>
      <c r="L18" s="6">
        <f>SUM(M18:P18)</f>
        <v>7</v>
      </c>
      <c r="M18" s="125">
        <f>IF(M17&gt;E17,2,0)+IF(M17&lt;E17,0)+IF(M17=E17,1)</f>
        <v>1</v>
      </c>
      <c r="N18" s="126">
        <f>IF(N17&gt;F17,2,0)+IF(N17&lt;F17,0)+IF(N17=F17,1)</f>
        <v>2</v>
      </c>
      <c r="O18" s="126">
        <f>IF(O17&gt;G17,2,0)+IF(O17&lt;G17,0)+IF(O17=G17,1)</f>
        <v>2</v>
      </c>
      <c r="P18" s="127">
        <f>IF(P17&gt;H17,2,0)+IF(P17&lt;H17,0)+IF(P17=H17,1)</f>
        <v>2</v>
      </c>
    </row>
    <row r="19" spans="2:16" ht="15.75" thickBot="1"/>
    <row r="20" spans="2:16" ht="30.75" thickBot="1">
      <c r="B20" s="385" t="s">
        <v>175</v>
      </c>
      <c r="C20" s="386"/>
      <c r="D20" s="386"/>
      <c r="E20" s="386"/>
      <c r="F20" s="386"/>
      <c r="G20" s="386"/>
      <c r="H20" s="387"/>
      <c r="I20" s="143"/>
      <c r="J20" s="385" t="s">
        <v>155</v>
      </c>
      <c r="K20" s="386"/>
      <c r="L20" s="386"/>
      <c r="M20" s="386"/>
      <c r="N20" s="386"/>
      <c r="O20" s="386"/>
      <c r="P20" s="387"/>
    </row>
    <row r="21" spans="2:16" ht="17.25">
      <c r="B21" s="382" t="s">
        <v>221</v>
      </c>
      <c r="C21" s="383"/>
      <c r="D21" s="384"/>
      <c r="E21" s="113">
        <v>103</v>
      </c>
      <c r="F21" s="114">
        <v>120</v>
      </c>
      <c r="G21" s="114">
        <v>135</v>
      </c>
      <c r="H21" s="115">
        <f t="shared" ref="H21:H26" si="4">SUM(E21:G21)</f>
        <v>358</v>
      </c>
      <c r="J21" s="382" t="s">
        <v>248</v>
      </c>
      <c r="K21" s="383"/>
      <c r="L21" s="384"/>
      <c r="M21" s="113">
        <v>99</v>
      </c>
      <c r="N21" s="114">
        <v>138</v>
      </c>
      <c r="O21" s="114">
        <v>104</v>
      </c>
      <c r="P21" s="115">
        <f t="shared" ref="P21:P26" si="5">SUM(M21:O21)</f>
        <v>341</v>
      </c>
    </row>
    <row r="22" spans="2:16" ht="17.25">
      <c r="B22" s="376" t="s">
        <v>171</v>
      </c>
      <c r="C22" s="377"/>
      <c r="D22" s="378"/>
      <c r="E22" s="116">
        <v>96</v>
      </c>
      <c r="F22" s="117">
        <v>120</v>
      </c>
      <c r="G22" s="117">
        <v>94</v>
      </c>
      <c r="H22" s="118">
        <f t="shared" si="4"/>
        <v>310</v>
      </c>
      <c r="J22" s="376" t="s">
        <v>246</v>
      </c>
      <c r="K22" s="377"/>
      <c r="L22" s="378"/>
      <c r="M22" s="116">
        <v>94</v>
      </c>
      <c r="N22" s="117">
        <v>106</v>
      </c>
      <c r="O22" s="117">
        <v>102</v>
      </c>
      <c r="P22" s="118">
        <f t="shared" si="5"/>
        <v>302</v>
      </c>
    </row>
    <row r="23" spans="2:16" ht="17.25">
      <c r="B23" s="376" t="s">
        <v>326</v>
      </c>
      <c r="C23" s="377"/>
      <c r="D23" s="378"/>
      <c r="E23" s="116">
        <v>93</v>
      </c>
      <c r="F23" s="117">
        <v>105</v>
      </c>
      <c r="G23" s="117">
        <v>113</v>
      </c>
      <c r="H23" s="118">
        <f t="shared" si="4"/>
        <v>311</v>
      </c>
      <c r="J23" s="376" t="s">
        <v>247</v>
      </c>
      <c r="K23" s="377"/>
      <c r="L23" s="378"/>
      <c r="M23" s="116">
        <v>105</v>
      </c>
      <c r="N23" s="117">
        <v>105</v>
      </c>
      <c r="O23" s="117">
        <v>166</v>
      </c>
      <c r="P23" s="118">
        <f t="shared" si="5"/>
        <v>376</v>
      </c>
    </row>
    <row r="24" spans="2:16" ht="17.25">
      <c r="B24" s="376" t="s">
        <v>324</v>
      </c>
      <c r="C24" s="377"/>
      <c r="D24" s="378"/>
      <c r="E24" s="116">
        <v>122</v>
      </c>
      <c r="F24" s="117">
        <v>132</v>
      </c>
      <c r="G24" s="117">
        <v>127</v>
      </c>
      <c r="H24" s="118">
        <f t="shared" si="4"/>
        <v>381</v>
      </c>
      <c r="J24" s="376" t="s">
        <v>245</v>
      </c>
      <c r="K24" s="377"/>
      <c r="L24" s="378"/>
      <c r="M24" s="116">
        <v>100</v>
      </c>
      <c r="N24" s="117">
        <v>94</v>
      </c>
      <c r="O24" s="117">
        <v>108</v>
      </c>
      <c r="P24" s="118">
        <f t="shared" si="5"/>
        <v>302</v>
      </c>
    </row>
    <row r="25" spans="2:16" ht="18" thickBot="1">
      <c r="B25" s="368" t="s">
        <v>166</v>
      </c>
      <c r="C25" s="369"/>
      <c r="D25" s="370"/>
      <c r="E25" s="119">
        <v>124</v>
      </c>
      <c r="F25" s="120">
        <v>113</v>
      </c>
      <c r="G25" s="120">
        <v>143</v>
      </c>
      <c r="H25" s="121">
        <f t="shared" si="4"/>
        <v>380</v>
      </c>
      <c r="J25" s="368" t="s">
        <v>83</v>
      </c>
      <c r="K25" s="369"/>
      <c r="L25" s="370"/>
      <c r="M25" s="119">
        <v>127</v>
      </c>
      <c r="N25" s="120">
        <v>105</v>
      </c>
      <c r="O25" s="120">
        <v>114</v>
      </c>
      <c r="P25" s="121">
        <f t="shared" si="5"/>
        <v>346</v>
      </c>
    </row>
    <row r="26" spans="2:16" ht="19.5" thickBot="1">
      <c r="B26" s="371" t="s">
        <v>43</v>
      </c>
      <c r="C26" s="372"/>
      <c r="D26" s="373"/>
      <c r="E26" s="122">
        <f>SUM(E21:E25)</f>
        <v>538</v>
      </c>
      <c r="F26" s="123">
        <f>SUM(F21:F25)</f>
        <v>590</v>
      </c>
      <c r="G26" s="123">
        <f>SUM(G21:G25)</f>
        <v>612</v>
      </c>
      <c r="H26" s="124">
        <f t="shared" si="4"/>
        <v>1740</v>
      </c>
      <c r="J26" s="371" t="s">
        <v>43</v>
      </c>
      <c r="K26" s="372"/>
      <c r="L26" s="373"/>
      <c r="M26" s="122">
        <f>SUM(M21:M25)</f>
        <v>525</v>
      </c>
      <c r="N26" s="123">
        <f>SUM(N21:N25)</f>
        <v>548</v>
      </c>
      <c r="O26" s="123">
        <f>SUM(O21:O25)</f>
        <v>594</v>
      </c>
      <c r="P26" s="124">
        <f t="shared" si="5"/>
        <v>1667</v>
      </c>
    </row>
    <row r="27" spans="2:16" ht="20.25" thickBot="1">
      <c r="B27" s="374" t="s">
        <v>42</v>
      </c>
      <c r="C27" s="375"/>
      <c r="D27" s="6">
        <f>SUM(E27:H27)</f>
        <v>8</v>
      </c>
      <c r="E27" s="125">
        <f>IF(E26&gt;M26,2,0)+IF(E26&lt;M26,0)+IF(E26=M26,1)</f>
        <v>2</v>
      </c>
      <c r="F27" s="126">
        <f>IF(F26&gt;N26,2,0)+IF(F26&lt;N26,0)+IF(F26=N26,1)</f>
        <v>2</v>
      </c>
      <c r="G27" s="126">
        <f>IF(G26&gt;O26,2,0)+IF(G26&lt;O26,0)+IF(G26=O26,1)</f>
        <v>2</v>
      </c>
      <c r="H27" s="127">
        <f>IF(H26&gt;P26,2,0)+IF(H26&lt;P26,0)+IF(H26=P26,1)</f>
        <v>2</v>
      </c>
      <c r="J27" s="374" t="s">
        <v>42</v>
      </c>
      <c r="K27" s="375"/>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9" t="s">
        <v>169</v>
      </c>
      <c r="C29" s="380"/>
      <c r="D29" s="380"/>
      <c r="E29" s="380"/>
      <c r="F29" s="380"/>
      <c r="G29" s="380"/>
      <c r="H29" s="381"/>
      <c r="I29" s="143"/>
      <c r="J29" s="379" t="s">
        <v>1</v>
      </c>
      <c r="K29" s="380"/>
      <c r="L29" s="380"/>
      <c r="M29" s="380"/>
      <c r="N29" s="380"/>
      <c r="O29" s="380"/>
      <c r="P29" s="381"/>
    </row>
    <row r="30" spans="2:16" ht="17.25">
      <c r="B30" s="382" t="s">
        <v>280</v>
      </c>
      <c r="C30" s="383"/>
      <c r="D30" s="384"/>
      <c r="E30" s="113">
        <v>107</v>
      </c>
      <c r="F30" s="114">
        <v>108</v>
      </c>
      <c r="G30" s="114">
        <v>93</v>
      </c>
      <c r="H30" s="115">
        <f t="shared" ref="H30:H35" si="6">SUM(E30:G30)</f>
        <v>308</v>
      </c>
      <c r="J30" s="382" t="s">
        <v>220</v>
      </c>
      <c r="K30" s="383"/>
      <c r="L30" s="384"/>
      <c r="M30" s="113">
        <v>135</v>
      </c>
      <c r="N30" s="114">
        <v>97</v>
      </c>
      <c r="O30" s="114">
        <v>110</v>
      </c>
      <c r="P30" s="115">
        <f t="shared" ref="P30:P35" si="7">SUM(M30:O30)</f>
        <v>342</v>
      </c>
    </row>
    <row r="31" spans="2:16" ht="17.25">
      <c r="B31" s="376" t="s">
        <v>281</v>
      </c>
      <c r="C31" s="377"/>
      <c r="D31" s="378"/>
      <c r="E31" s="116">
        <v>119</v>
      </c>
      <c r="F31" s="117">
        <v>113</v>
      </c>
      <c r="G31" s="117">
        <v>143</v>
      </c>
      <c r="H31" s="118">
        <f t="shared" si="6"/>
        <v>375</v>
      </c>
      <c r="J31" s="376" t="s">
        <v>260</v>
      </c>
      <c r="K31" s="377"/>
      <c r="L31" s="378"/>
      <c r="M31" s="116">
        <v>111</v>
      </c>
      <c r="N31" s="117">
        <v>116</v>
      </c>
      <c r="O31" s="117">
        <v>119</v>
      </c>
      <c r="P31" s="118">
        <f t="shared" si="7"/>
        <v>346</v>
      </c>
    </row>
    <row r="32" spans="2:16" ht="17.25">
      <c r="B32" s="376" t="s">
        <v>279</v>
      </c>
      <c r="C32" s="377"/>
      <c r="D32" s="378"/>
      <c r="E32" s="116">
        <v>97</v>
      </c>
      <c r="F32" s="117">
        <v>92</v>
      </c>
      <c r="G32" s="117">
        <v>90</v>
      </c>
      <c r="H32" s="118">
        <f t="shared" si="6"/>
        <v>279</v>
      </c>
      <c r="J32" s="376" t="s">
        <v>259</v>
      </c>
      <c r="K32" s="377"/>
      <c r="L32" s="378"/>
      <c r="M32" s="116">
        <v>160</v>
      </c>
      <c r="N32" s="117">
        <v>119</v>
      </c>
      <c r="O32" s="117">
        <v>122</v>
      </c>
      <c r="P32" s="118">
        <f t="shared" si="7"/>
        <v>401</v>
      </c>
    </row>
    <row r="33" spans="2:16" ht="17.25">
      <c r="B33" s="376" t="s">
        <v>86</v>
      </c>
      <c r="C33" s="377"/>
      <c r="D33" s="378"/>
      <c r="E33" s="116">
        <v>125</v>
      </c>
      <c r="F33" s="117">
        <v>129</v>
      </c>
      <c r="G33" s="117">
        <v>118</v>
      </c>
      <c r="H33" s="118">
        <f t="shared" si="6"/>
        <v>372</v>
      </c>
      <c r="J33" s="376" t="s">
        <v>258</v>
      </c>
      <c r="K33" s="377"/>
      <c r="L33" s="378"/>
      <c r="M33" s="116">
        <v>124</v>
      </c>
      <c r="N33" s="117">
        <v>126</v>
      </c>
      <c r="O33" s="117">
        <v>113</v>
      </c>
      <c r="P33" s="118">
        <f t="shared" si="7"/>
        <v>363</v>
      </c>
    </row>
    <row r="34" spans="2:16" ht="18" thickBot="1">
      <c r="B34" s="368" t="s">
        <v>277</v>
      </c>
      <c r="C34" s="369"/>
      <c r="D34" s="370"/>
      <c r="E34" s="119">
        <v>108</v>
      </c>
      <c r="F34" s="120">
        <v>117</v>
      </c>
      <c r="G34" s="120">
        <v>112</v>
      </c>
      <c r="H34" s="121">
        <f t="shared" si="6"/>
        <v>337</v>
      </c>
      <c r="J34" s="368" t="s">
        <v>257</v>
      </c>
      <c r="K34" s="369"/>
      <c r="L34" s="370"/>
      <c r="M34" s="119">
        <v>109</v>
      </c>
      <c r="N34" s="120">
        <v>126</v>
      </c>
      <c r="O34" s="120">
        <v>105</v>
      </c>
      <c r="P34" s="121">
        <f t="shared" si="7"/>
        <v>340</v>
      </c>
    </row>
    <row r="35" spans="2:16" ht="19.5" thickBot="1">
      <c r="B35" s="371" t="s">
        <v>43</v>
      </c>
      <c r="C35" s="372"/>
      <c r="D35" s="373"/>
      <c r="E35" s="122">
        <f>SUM(E30:E34)</f>
        <v>556</v>
      </c>
      <c r="F35" s="123">
        <f>SUM(F30:F34)</f>
        <v>559</v>
      </c>
      <c r="G35" s="123">
        <f>SUM(G30:G34)</f>
        <v>556</v>
      </c>
      <c r="H35" s="124">
        <f t="shared" si="6"/>
        <v>1671</v>
      </c>
      <c r="J35" s="371" t="s">
        <v>43</v>
      </c>
      <c r="K35" s="372"/>
      <c r="L35" s="373"/>
      <c r="M35" s="122">
        <f>SUM(M30:M34)</f>
        <v>639</v>
      </c>
      <c r="N35" s="123">
        <f>SUM(N30:N34)</f>
        <v>584</v>
      </c>
      <c r="O35" s="123">
        <f>SUM(O30:O34)</f>
        <v>569</v>
      </c>
      <c r="P35" s="124">
        <f t="shared" si="7"/>
        <v>1792</v>
      </c>
    </row>
    <row r="36" spans="2:16" ht="20.25" thickBot="1">
      <c r="B36" s="374" t="s">
        <v>42</v>
      </c>
      <c r="C36" s="375"/>
      <c r="D36" s="6">
        <f>SUM(E36:H36)</f>
        <v>0</v>
      </c>
      <c r="E36" s="125">
        <f>IF(E35&gt;M35,2,0)+IF(E35&lt;M35,0)+IF(E35=M35,1)</f>
        <v>0</v>
      </c>
      <c r="F36" s="126">
        <f>IF(F35&gt;N35,2,0)+IF(F35&lt;N35,0)+IF(F35=N35,1)</f>
        <v>0</v>
      </c>
      <c r="G36" s="126">
        <f>IF(G35&gt;O35,2,0)+IF(G35&lt;O35,0)+IF(G35=O35,1)</f>
        <v>0</v>
      </c>
      <c r="H36" s="127">
        <f>IF(H35&gt;P35,2,0)+IF(H35&lt;P35,0)+IF(H35=P35,1)</f>
        <v>0</v>
      </c>
      <c r="J36" s="374" t="s">
        <v>42</v>
      </c>
      <c r="K36" s="375"/>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85" t="s">
        <v>228</v>
      </c>
      <c r="C38" s="386"/>
      <c r="D38" s="386"/>
      <c r="E38" s="386"/>
      <c r="F38" s="386"/>
      <c r="G38" s="386"/>
      <c r="H38" s="387"/>
      <c r="I38" s="143"/>
      <c r="J38" s="385" t="s">
        <v>2</v>
      </c>
      <c r="K38" s="386"/>
      <c r="L38" s="386"/>
      <c r="M38" s="386"/>
      <c r="N38" s="386"/>
      <c r="O38" s="386"/>
      <c r="P38" s="387"/>
    </row>
    <row r="39" spans="2:16" ht="17.25">
      <c r="B39" s="382" t="s">
        <v>339</v>
      </c>
      <c r="C39" s="383"/>
      <c r="D39" s="384"/>
      <c r="E39" s="113">
        <v>101</v>
      </c>
      <c r="F39" s="114">
        <v>91</v>
      </c>
      <c r="G39" s="114">
        <v>125</v>
      </c>
      <c r="H39" s="115">
        <f t="shared" ref="H39:H44" si="8">SUM(E39:G39)</f>
        <v>317</v>
      </c>
      <c r="J39" s="382" t="s">
        <v>272</v>
      </c>
      <c r="K39" s="383"/>
      <c r="L39" s="384"/>
      <c r="M39" s="113">
        <v>105</v>
      </c>
      <c r="N39" s="114">
        <v>90</v>
      </c>
      <c r="O39" s="114">
        <v>92</v>
      </c>
      <c r="P39" s="115">
        <f t="shared" ref="P39:P44" si="9">SUM(M39:O39)</f>
        <v>287</v>
      </c>
    </row>
    <row r="40" spans="2:16" ht="17.25">
      <c r="B40" s="376" t="s">
        <v>340</v>
      </c>
      <c r="C40" s="377"/>
      <c r="D40" s="378"/>
      <c r="E40" s="116">
        <v>145</v>
      </c>
      <c r="F40" s="117">
        <v>131</v>
      </c>
      <c r="G40" s="117">
        <v>100</v>
      </c>
      <c r="H40" s="118">
        <f t="shared" si="8"/>
        <v>376</v>
      </c>
      <c r="J40" s="376" t="s">
        <v>276</v>
      </c>
      <c r="K40" s="377"/>
      <c r="L40" s="378"/>
      <c r="M40" s="116">
        <v>114</v>
      </c>
      <c r="N40" s="117">
        <v>94</v>
      </c>
      <c r="O40" s="117">
        <v>130</v>
      </c>
      <c r="P40" s="118">
        <f t="shared" si="9"/>
        <v>338</v>
      </c>
    </row>
    <row r="41" spans="2:16" ht="17.25">
      <c r="B41" s="376" t="s">
        <v>251</v>
      </c>
      <c r="C41" s="377"/>
      <c r="D41" s="378"/>
      <c r="E41" s="116">
        <v>96</v>
      </c>
      <c r="F41" s="117">
        <v>95</v>
      </c>
      <c r="G41" s="117">
        <v>87</v>
      </c>
      <c r="H41" s="118">
        <f t="shared" si="8"/>
        <v>278</v>
      </c>
      <c r="J41" s="376" t="s">
        <v>275</v>
      </c>
      <c r="K41" s="377"/>
      <c r="L41" s="378"/>
      <c r="M41" s="116">
        <v>121</v>
      </c>
      <c r="N41" s="117">
        <v>116</v>
      </c>
      <c r="O41" s="117">
        <v>108</v>
      </c>
      <c r="P41" s="118">
        <f t="shared" si="9"/>
        <v>345</v>
      </c>
    </row>
    <row r="42" spans="2:16" ht="17.25">
      <c r="B42" s="376" t="s">
        <v>331</v>
      </c>
      <c r="C42" s="377"/>
      <c r="D42" s="378"/>
      <c r="E42" s="116">
        <v>127</v>
      </c>
      <c r="F42" s="117">
        <v>109</v>
      </c>
      <c r="G42" s="117">
        <v>119</v>
      </c>
      <c r="H42" s="118">
        <f t="shared" si="8"/>
        <v>355</v>
      </c>
      <c r="J42" s="376" t="s">
        <v>70</v>
      </c>
      <c r="K42" s="377"/>
      <c r="L42" s="378"/>
      <c r="M42" s="116">
        <v>99</v>
      </c>
      <c r="N42" s="117">
        <v>122</v>
      </c>
      <c r="O42" s="117">
        <v>122</v>
      </c>
      <c r="P42" s="118">
        <f t="shared" si="9"/>
        <v>343</v>
      </c>
    </row>
    <row r="43" spans="2:16" ht="18" thickBot="1">
      <c r="B43" s="368" t="s">
        <v>325</v>
      </c>
      <c r="C43" s="369"/>
      <c r="D43" s="370"/>
      <c r="E43" s="119">
        <v>113</v>
      </c>
      <c r="F43" s="120">
        <v>122</v>
      </c>
      <c r="G43" s="120">
        <v>96</v>
      </c>
      <c r="H43" s="121">
        <f t="shared" si="8"/>
        <v>331</v>
      </c>
      <c r="J43" s="368" t="s">
        <v>273</v>
      </c>
      <c r="K43" s="369"/>
      <c r="L43" s="370"/>
      <c r="M43" s="119">
        <v>91</v>
      </c>
      <c r="N43" s="120">
        <v>119</v>
      </c>
      <c r="O43" s="120">
        <v>142</v>
      </c>
      <c r="P43" s="121">
        <f t="shared" si="9"/>
        <v>352</v>
      </c>
    </row>
    <row r="44" spans="2:16" ht="19.5" thickBot="1">
      <c r="B44" s="371" t="s">
        <v>43</v>
      </c>
      <c r="C44" s="372"/>
      <c r="D44" s="373"/>
      <c r="E44" s="122">
        <f>SUM(E39:E43)</f>
        <v>582</v>
      </c>
      <c r="F44" s="123">
        <f>SUM(F39:F43)</f>
        <v>548</v>
      </c>
      <c r="G44" s="123">
        <f>SUM(G39:G43)</f>
        <v>527</v>
      </c>
      <c r="H44" s="124">
        <f t="shared" si="8"/>
        <v>1657</v>
      </c>
      <c r="J44" s="371" t="s">
        <v>43</v>
      </c>
      <c r="K44" s="372"/>
      <c r="L44" s="373"/>
      <c r="M44" s="122">
        <f>SUM(M39:M43)</f>
        <v>530</v>
      </c>
      <c r="N44" s="123">
        <f>SUM(N39:N43)</f>
        <v>541</v>
      </c>
      <c r="O44" s="123">
        <f>SUM(O39:O43)</f>
        <v>594</v>
      </c>
      <c r="P44" s="124">
        <f t="shared" si="9"/>
        <v>1665</v>
      </c>
    </row>
    <row r="45" spans="2:16" ht="20.25" thickBot="1">
      <c r="B45" s="374" t="s">
        <v>42</v>
      </c>
      <c r="C45" s="375"/>
      <c r="D45" s="6">
        <f>SUM(E45:H45)</f>
        <v>4</v>
      </c>
      <c r="E45" s="125">
        <f>IF(E44&gt;M44,2,0)+IF(E44&lt;M44,0)+IF(E44=M44,1)</f>
        <v>2</v>
      </c>
      <c r="F45" s="126">
        <f>IF(F44&gt;N44,2,0)+IF(F44&lt;N44,0)+IF(F44=N44,1)</f>
        <v>2</v>
      </c>
      <c r="G45" s="126">
        <f>IF(G44&gt;O44,2,0)+IF(G44&lt;O44,0)+IF(G44=O44,1)</f>
        <v>0</v>
      </c>
      <c r="H45" s="127">
        <f>IF(H44&gt;P44,2,0)+IF(H44&lt;P44,0)+IF(H44=P44,1)</f>
        <v>0</v>
      </c>
      <c r="J45" s="374" t="s">
        <v>42</v>
      </c>
      <c r="K45" s="375"/>
      <c r="L45" s="6">
        <f>SUM(M45:P45)</f>
        <v>4</v>
      </c>
      <c r="M45" s="125">
        <f>IF(M44&gt;E44,2,0)+IF(M44&lt;E44,0)+IF(M44=E44,1)</f>
        <v>0</v>
      </c>
      <c r="N45" s="126">
        <f>IF(N44&gt;F44,2,0)+IF(N44&lt;F44,0)+IF(N44=F44,1)</f>
        <v>0</v>
      </c>
      <c r="O45" s="126">
        <f>IF(O44&gt;G44,2,0)+IF(O44&lt;G44,0)+IF(O44=G44,1)</f>
        <v>2</v>
      </c>
      <c r="P45" s="127">
        <f>IF(P44&gt;H44,2,0)+IF(P44&lt;H44,0)+IF(P44=H44,1)</f>
        <v>2</v>
      </c>
    </row>
    <row r="46" spans="2:16" ht="15.75" thickBot="1"/>
    <row r="47" spans="2:16" ht="30.75" thickBot="1">
      <c r="B47" s="379" t="s">
        <v>176</v>
      </c>
      <c r="C47" s="380"/>
      <c r="D47" s="380"/>
      <c r="E47" s="380"/>
      <c r="F47" s="380"/>
      <c r="G47" s="380"/>
      <c r="H47" s="381"/>
      <c r="I47" s="143"/>
      <c r="J47" s="379" t="s">
        <v>95</v>
      </c>
      <c r="K47" s="380"/>
      <c r="L47" s="380"/>
      <c r="M47" s="380"/>
      <c r="N47" s="380"/>
      <c r="O47" s="380"/>
      <c r="P47" s="381"/>
    </row>
    <row r="48" spans="2:16" ht="17.25">
      <c r="B48" s="382" t="s">
        <v>253</v>
      </c>
      <c r="C48" s="383"/>
      <c r="D48" s="384"/>
      <c r="E48" s="113">
        <v>105</v>
      </c>
      <c r="F48" s="114">
        <v>94</v>
      </c>
      <c r="G48" s="114">
        <v>105</v>
      </c>
      <c r="H48" s="115">
        <f t="shared" ref="H48:H53" si="10">SUM(E48:G48)</f>
        <v>304</v>
      </c>
      <c r="J48" s="382" t="s">
        <v>229</v>
      </c>
      <c r="K48" s="383"/>
      <c r="L48" s="384"/>
      <c r="M48" s="113">
        <v>160</v>
      </c>
      <c r="N48" s="114">
        <v>113</v>
      </c>
      <c r="O48" s="114">
        <v>136</v>
      </c>
      <c r="P48" s="115">
        <f t="shared" ref="P48:P53" si="11">SUM(M48:O48)</f>
        <v>409</v>
      </c>
    </row>
    <row r="49" spans="2:16" ht="17.25">
      <c r="B49" s="376" t="s">
        <v>300</v>
      </c>
      <c r="C49" s="377"/>
      <c r="D49" s="378"/>
      <c r="E49" s="116">
        <v>133</v>
      </c>
      <c r="F49" s="117">
        <v>116</v>
      </c>
      <c r="G49" s="117">
        <v>124</v>
      </c>
      <c r="H49" s="118">
        <f t="shared" si="10"/>
        <v>373</v>
      </c>
      <c r="J49" s="376" t="s">
        <v>157</v>
      </c>
      <c r="K49" s="377"/>
      <c r="L49" s="378"/>
      <c r="M49" s="116">
        <v>101</v>
      </c>
      <c r="N49" s="117">
        <v>108</v>
      </c>
      <c r="O49" s="117">
        <v>125</v>
      </c>
      <c r="P49" s="118">
        <f t="shared" si="11"/>
        <v>334</v>
      </c>
    </row>
    <row r="50" spans="2:16" ht="17.25">
      <c r="B50" s="376" t="s">
        <v>254</v>
      </c>
      <c r="C50" s="377"/>
      <c r="D50" s="378"/>
      <c r="E50" s="116">
        <v>136</v>
      </c>
      <c r="F50" s="117">
        <v>118</v>
      </c>
      <c r="G50" s="117">
        <v>106</v>
      </c>
      <c r="H50" s="118">
        <f t="shared" si="10"/>
        <v>360</v>
      </c>
      <c r="J50" s="376" t="s">
        <v>158</v>
      </c>
      <c r="K50" s="377"/>
      <c r="L50" s="378"/>
      <c r="M50" s="116">
        <v>137</v>
      </c>
      <c r="N50" s="117">
        <v>113</v>
      </c>
      <c r="O50" s="117">
        <v>135</v>
      </c>
      <c r="P50" s="118">
        <f t="shared" si="11"/>
        <v>385</v>
      </c>
    </row>
    <row r="51" spans="2:16" ht="17.25">
      <c r="B51" s="376" t="s">
        <v>255</v>
      </c>
      <c r="C51" s="377"/>
      <c r="D51" s="378"/>
      <c r="E51" s="116">
        <v>121</v>
      </c>
      <c r="F51" s="117">
        <v>127</v>
      </c>
      <c r="G51" s="117">
        <v>130</v>
      </c>
      <c r="H51" s="118">
        <f t="shared" si="10"/>
        <v>378</v>
      </c>
      <c r="J51" s="376" t="s">
        <v>168</v>
      </c>
      <c r="K51" s="377"/>
      <c r="L51" s="378"/>
      <c r="M51" s="116">
        <v>135</v>
      </c>
      <c r="N51" s="117">
        <v>114</v>
      </c>
      <c r="O51" s="117">
        <v>93</v>
      </c>
      <c r="P51" s="118">
        <f t="shared" si="11"/>
        <v>342</v>
      </c>
    </row>
    <row r="52" spans="2:16" ht="18" thickBot="1">
      <c r="B52" s="368" t="s">
        <v>256</v>
      </c>
      <c r="C52" s="369"/>
      <c r="D52" s="370"/>
      <c r="E52" s="119">
        <v>106</v>
      </c>
      <c r="F52" s="120">
        <v>115</v>
      </c>
      <c r="G52" s="120">
        <v>114</v>
      </c>
      <c r="H52" s="121">
        <f t="shared" si="10"/>
        <v>335</v>
      </c>
      <c r="J52" s="368" t="s">
        <v>64</v>
      </c>
      <c r="K52" s="369"/>
      <c r="L52" s="370"/>
      <c r="M52" s="119">
        <v>97</v>
      </c>
      <c r="N52" s="120">
        <v>118</v>
      </c>
      <c r="O52" s="120">
        <v>134</v>
      </c>
      <c r="P52" s="121">
        <f t="shared" si="11"/>
        <v>349</v>
      </c>
    </row>
    <row r="53" spans="2:16" ht="19.5" thickBot="1">
      <c r="B53" s="371" t="s">
        <v>43</v>
      </c>
      <c r="C53" s="372"/>
      <c r="D53" s="373"/>
      <c r="E53" s="122">
        <f>SUM(E48:E52)</f>
        <v>601</v>
      </c>
      <c r="F53" s="123">
        <f>SUM(F48:F52)</f>
        <v>570</v>
      </c>
      <c r="G53" s="123">
        <f>SUM(G48:G52)</f>
        <v>579</v>
      </c>
      <c r="H53" s="124">
        <f t="shared" si="10"/>
        <v>1750</v>
      </c>
      <c r="J53" s="371" t="s">
        <v>43</v>
      </c>
      <c r="K53" s="372"/>
      <c r="L53" s="373"/>
      <c r="M53" s="122">
        <f>SUM(M48:M52)</f>
        <v>630</v>
      </c>
      <c r="N53" s="123">
        <f>SUM(N48:N52)</f>
        <v>566</v>
      </c>
      <c r="O53" s="123">
        <f>SUM(O48:O52)</f>
        <v>623</v>
      </c>
      <c r="P53" s="124">
        <f t="shared" si="11"/>
        <v>1819</v>
      </c>
    </row>
    <row r="54" spans="2:16" ht="20.25" thickBot="1">
      <c r="B54" s="374" t="s">
        <v>42</v>
      </c>
      <c r="C54" s="375"/>
      <c r="D54" s="6">
        <f>SUM(E54:H54)</f>
        <v>2</v>
      </c>
      <c r="E54" s="125">
        <f>IF(E53&gt;M53,2,0)+IF(E53&lt;M53,0)+IF(E53=M53,1)</f>
        <v>0</v>
      </c>
      <c r="F54" s="126">
        <f>IF(F53&gt;N53,2,0)+IF(F53&lt;N53,0)+IF(F53=N53,1)</f>
        <v>2</v>
      </c>
      <c r="G54" s="126">
        <f>IF(G53&gt;O53,2,0)+IF(G53&lt;O53,0)+IF(G53=O53,1)</f>
        <v>0</v>
      </c>
      <c r="H54" s="127">
        <f>IF(H53&gt;P53,2,0)+IF(H53&lt;P53,0)+IF(H53=P53,1)</f>
        <v>0</v>
      </c>
      <c r="J54" s="374" t="s">
        <v>42</v>
      </c>
      <c r="K54" s="375"/>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95</v>
      </c>
      <c r="C57" s="366"/>
      <c r="D57" s="366"/>
      <c r="E57" s="11" t="s">
        <v>172</v>
      </c>
      <c r="F57" s="366" t="s">
        <v>169</v>
      </c>
      <c r="G57" s="366"/>
      <c r="H57" s="367"/>
      <c r="I57" s="144"/>
      <c r="J57" s="365" t="s">
        <v>169</v>
      </c>
      <c r="K57" s="366"/>
      <c r="L57" s="366"/>
      <c r="M57" s="11" t="s">
        <v>172</v>
      </c>
      <c r="N57" s="366" t="s">
        <v>175</v>
      </c>
      <c r="O57" s="366"/>
      <c r="P57" s="367"/>
    </row>
    <row r="58" spans="2:16" ht="16.5">
      <c r="B58" s="359" t="s">
        <v>96</v>
      </c>
      <c r="C58" s="360"/>
      <c r="D58" s="360"/>
      <c r="E58" s="11" t="s">
        <v>172</v>
      </c>
      <c r="F58" s="360" t="s">
        <v>176</v>
      </c>
      <c r="G58" s="360"/>
      <c r="H58" s="361"/>
      <c r="I58" s="144"/>
      <c r="J58" s="359" t="s">
        <v>97</v>
      </c>
      <c r="K58" s="360"/>
      <c r="L58" s="360"/>
      <c r="M58" s="11" t="s">
        <v>172</v>
      </c>
      <c r="N58" s="360" t="s">
        <v>96</v>
      </c>
      <c r="O58" s="360"/>
      <c r="P58" s="361"/>
    </row>
    <row r="59" spans="2:16" ht="16.5">
      <c r="B59" s="359" t="s">
        <v>163</v>
      </c>
      <c r="C59" s="360"/>
      <c r="D59" s="360"/>
      <c r="E59" s="11" t="s">
        <v>172</v>
      </c>
      <c r="F59" s="360" t="s">
        <v>175</v>
      </c>
      <c r="G59" s="360"/>
      <c r="H59" s="361"/>
      <c r="I59" s="144"/>
      <c r="J59" s="359" t="s">
        <v>2</v>
      </c>
      <c r="K59" s="360"/>
      <c r="L59" s="360"/>
      <c r="M59" s="11" t="s">
        <v>172</v>
      </c>
      <c r="N59" s="360" t="s">
        <v>95</v>
      </c>
      <c r="O59" s="360"/>
      <c r="P59" s="361"/>
    </row>
    <row r="60" spans="2:16" ht="16.5">
      <c r="B60" s="359" t="s">
        <v>155</v>
      </c>
      <c r="C60" s="360"/>
      <c r="D60" s="360"/>
      <c r="E60" s="11" t="s">
        <v>172</v>
      </c>
      <c r="F60" s="360" t="s">
        <v>97</v>
      </c>
      <c r="G60" s="360"/>
      <c r="H60" s="361"/>
      <c r="I60" s="144"/>
      <c r="J60" s="359" t="s">
        <v>1</v>
      </c>
      <c r="K60" s="360"/>
      <c r="L60" s="360"/>
      <c r="M60" s="11" t="s">
        <v>172</v>
      </c>
      <c r="N60" s="360" t="s">
        <v>176</v>
      </c>
      <c r="O60" s="360"/>
      <c r="P60" s="361"/>
    </row>
    <row r="61" spans="2:16" ht="16.5">
      <c r="B61" s="359" t="s">
        <v>142</v>
      </c>
      <c r="C61" s="360"/>
      <c r="D61" s="360"/>
      <c r="E61" s="11" t="s">
        <v>172</v>
      </c>
      <c r="F61" s="360" t="s">
        <v>2</v>
      </c>
      <c r="G61" s="360"/>
      <c r="H61" s="361"/>
      <c r="I61" s="144"/>
      <c r="J61" s="359" t="s">
        <v>228</v>
      </c>
      <c r="K61" s="360"/>
      <c r="L61" s="360"/>
      <c r="M61" s="11" t="s">
        <v>172</v>
      </c>
      <c r="N61" s="360" t="s">
        <v>163</v>
      </c>
      <c r="O61" s="360"/>
      <c r="P61" s="361"/>
    </row>
    <row r="62" spans="2:16" ht="17.25" thickBot="1">
      <c r="B62" s="356" t="s">
        <v>1</v>
      </c>
      <c r="C62" s="357"/>
      <c r="D62" s="357"/>
      <c r="E62" s="145" t="s">
        <v>172</v>
      </c>
      <c r="F62" s="357" t="s">
        <v>228</v>
      </c>
      <c r="G62" s="357"/>
      <c r="H62" s="358"/>
      <c r="I62" s="144"/>
      <c r="J62" s="356" t="s">
        <v>142</v>
      </c>
      <c r="K62" s="357"/>
      <c r="L62" s="357"/>
      <c r="M62" s="145" t="s">
        <v>172</v>
      </c>
      <c r="N62" s="357" t="s">
        <v>155</v>
      </c>
      <c r="O62" s="357"/>
      <c r="P62" s="35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9" priority="14" operator="greaterThanOrEqual">
      <formula>150</formula>
    </cfRule>
  </conditionalFormatting>
  <conditionalFormatting sqref="E12:G16">
    <cfRule type="cellIs" dxfId="108" priority="17" operator="greaterThanOrEqual">
      <formula>150</formula>
    </cfRule>
  </conditionalFormatting>
  <conditionalFormatting sqref="E21:G25">
    <cfRule type="cellIs" dxfId="107" priority="8" operator="greaterThanOrEqual">
      <formula>150</formula>
    </cfRule>
  </conditionalFormatting>
  <conditionalFormatting sqref="E30:G34">
    <cfRule type="cellIs" dxfId="106" priority="11" operator="greaterThanOrEqual">
      <formula>150</formula>
    </cfRule>
  </conditionalFormatting>
  <conditionalFormatting sqref="E39:G43">
    <cfRule type="cellIs" dxfId="105" priority="2" operator="greaterThanOrEqual">
      <formula>150</formula>
    </cfRule>
  </conditionalFormatting>
  <conditionalFormatting sqref="E48:G52">
    <cfRule type="cellIs" dxfId="104" priority="5" operator="greaterThanOrEqual">
      <formula>150</formula>
    </cfRule>
  </conditionalFormatting>
  <conditionalFormatting sqref="H3:H7 P3:P7">
    <cfRule type="cellIs" dxfId="103" priority="15" operator="greaterThanOrEqual">
      <formula>400</formula>
    </cfRule>
  </conditionalFormatting>
  <conditionalFormatting sqref="H12:H16 P12:P16">
    <cfRule type="cellIs" dxfId="102" priority="18" operator="greaterThanOrEqual">
      <formula>400</formula>
    </cfRule>
  </conditionalFormatting>
  <conditionalFormatting sqref="H21:H25 P21:P25">
    <cfRule type="cellIs" dxfId="101" priority="9" operator="greaterThanOrEqual">
      <formula>400</formula>
    </cfRule>
  </conditionalFormatting>
  <conditionalFormatting sqref="H30:H34 P30:P34">
    <cfRule type="cellIs" dxfId="100" priority="12" operator="greaterThanOrEqual">
      <formula>400</formula>
    </cfRule>
  </conditionalFormatting>
  <conditionalFormatting sqref="H39:H43 P39:P43">
    <cfRule type="cellIs" dxfId="99" priority="3" operator="greaterThanOrEqual">
      <formula>400</formula>
    </cfRule>
  </conditionalFormatting>
  <conditionalFormatting sqref="H48:H52 P48:P52">
    <cfRule type="cellIs" dxfId="98" priority="6" operator="greaterThanOrEqual">
      <formula>400</formula>
    </cfRule>
  </conditionalFormatting>
  <conditionalFormatting sqref="M3:O7">
    <cfRule type="cellIs" dxfId="97" priority="13" operator="greaterThanOrEqual">
      <formula>150</formula>
    </cfRule>
  </conditionalFormatting>
  <conditionalFormatting sqref="M12:O16">
    <cfRule type="cellIs" dxfId="96" priority="16" operator="greaterThanOrEqual">
      <formula>150</formula>
    </cfRule>
  </conditionalFormatting>
  <conditionalFormatting sqref="M21:O25">
    <cfRule type="cellIs" dxfId="95" priority="7" operator="greaterThanOrEqual">
      <formula>150</formula>
    </cfRule>
  </conditionalFormatting>
  <conditionalFormatting sqref="M30:O34">
    <cfRule type="cellIs" dxfId="94" priority="10" operator="greaterThanOrEqual">
      <formula>150</formula>
    </cfRule>
  </conditionalFormatting>
  <conditionalFormatting sqref="M39:O43">
    <cfRule type="cellIs" dxfId="93" priority="1" operator="greaterThanOrEqual">
      <formula>150</formula>
    </cfRule>
  </conditionalFormatting>
  <conditionalFormatting sqref="M48:O52">
    <cfRule type="cellIs" dxfId="92" priority="4" operator="greaterThanOrEqual">
      <formula>150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341</v>
      </c>
      <c r="B1" s="388"/>
      <c r="C1" s="388"/>
      <c r="D1" s="388"/>
      <c r="E1" s="388"/>
      <c r="F1" s="388"/>
      <c r="G1" s="388"/>
      <c r="H1" s="388"/>
      <c r="I1" s="388"/>
      <c r="J1" s="388"/>
      <c r="K1" s="388"/>
      <c r="L1" s="388"/>
      <c r="M1" s="388"/>
      <c r="N1" s="388"/>
      <c r="O1" s="388"/>
      <c r="P1" s="388"/>
      <c r="Q1" s="388"/>
    </row>
    <row r="2" spans="1:17" ht="30.75" thickBot="1">
      <c r="B2" s="385" t="s">
        <v>142</v>
      </c>
      <c r="C2" s="386"/>
      <c r="D2" s="386"/>
      <c r="E2" s="386"/>
      <c r="F2" s="386"/>
      <c r="G2" s="386"/>
      <c r="H2" s="387"/>
      <c r="I2" s="143"/>
      <c r="J2" s="385" t="s">
        <v>2</v>
      </c>
      <c r="K2" s="386"/>
      <c r="L2" s="386"/>
      <c r="M2" s="386"/>
      <c r="N2" s="386"/>
      <c r="O2" s="386"/>
      <c r="P2" s="387"/>
    </row>
    <row r="3" spans="1:17" ht="17.25">
      <c r="B3" s="382" t="s">
        <v>282</v>
      </c>
      <c r="C3" s="383"/>
      <c r="D3" s="384"/>
      <c r="E3" s="113">
        <v>80</v>
      </c>
      <c r="F3" s="114">
        <v>109</v>
      </c>
      <c r="G3" s="114">
        <v>127</v>
      </c>
      <c r="H3" s="115">
        <f t="shared" ref="H3:H8" si="0">SUM(E3:G3)</f>
        <v>316</v>
      </c>
      <c r="J3" s="382" t="s">
        <v>272</v>
      </c>
      <c r="K3" s="383"/>
      <c r="L3" s="384"/>
      <c r="M3" s="113">
        <v>145</v>
      </c>
      <c r="N3" s="114">
        <v>122</v>
      </c>
      <c r="O3" s="114">
        <v>109</v>
      </c>
      <c r="P3" s="115">
        <f t="shared" ref="P3:P8" si="1">SUM(M3:O3)</f>
        <v>376</v>
      </c>
    </row>
    <row r="4" spans="1:17" ht="17.25">
      <c r="B4" s="376" t="s">
        <v>74</v>
      </c>
      <c r="C4" s="377"/>
      <c r="D4" s="378"/>
      <c r="E4" s="116">
        <v>115</v>
      </c>
      <c r="F4" s="117">
        <v>93</v>
      </c>
      <c r="G4" s="117">
        <v>132</v>
      </c>
      <c r="H4" s="118">
        <f t="shared" si="0"/>
        <v>340</v>
      </c>
      <c r="J4" s="376" t="s">
        <v>70</v>
      </c>
      <c r="K4" s="377"/>
      <c r="L4" s="378"/>
      <c r="M4" s="116">
        <v>125</v>
      </c>
      <c r="N4" s="117">
        <v>96</v>
      </c>
      <c r="O4" s="117">
        <v>91</v>
      </c>
      <c r="P4" s="118">
        <f t="shared" si="1"/>
        <v>312</v>
      </c>
    </row>
    <row r="5" spans="1:17" ht="17.25">
      <c r="B5" s="376" t="s">
        <v>283</v>
      </c>
      <c r="C5" s="377"/>
      <c r="D5" s="378"/>
      <c r="E5" s="116">
        <v>124</v>
      </c>
      <c r="F5" s="117">
        <v>109</v>
      </c>
      <c r="G5" s="117">
        <v>118</v>
      </c>
      <c r="H5" s="118">
        <f t="shared" si="0"/>
        <v>351</v>
      </c>
      <c r="J5" s="376" t="s">
        <v>275</v>
      </c>
      <c r="K5" s="377"/>
      <c r="L5" s="378"/>
      <c r="M5" s="116">
        <v>95</v>
      </c>
      <c r="N5" s="117">
        <v>106</v>
      </c>
      <c r="O5" s="117">
        <v>110</v>
      </c>
      <c r="P5" s="118">
        <f t="shared" si="1"/>
        <v>311</v>
      </c>
    </row>
    <row r="6" spans="1:17" ht="17.25">
      <c r="B6" s="376" t="s">
        <v>285</v>
      </c>
      <c r="C6" s="377"/>
      <c r="D6" s="378"/>
      <c r="E6" s="116">
        <v>102</v>
      </c>
      <c r="F6" s="117">
        <v>138</v>
      </c>
      <c r="G6" s="117">
        <v>109</v>
      </c>
      <c r="H6" s="118">
        <f t="shared" si="0"/>
        <v>349</v>
      </c>
      <c r="J6" s="376" t="s">
        <v>274</v>
      </c>
      <c r="K6" s="377"/>
      <c r="L6" s="378"/>
      <c r="M6" s="116">
        <v>101</v>
      </c>
      <c r="N6" s="117">
        <v>113</v>
      </c>
      <c r="O6" s="117">
        <v>108</v>
      </c>
      <c r="P6" s="118">
        <f t="shared" si="1"/>
        <v>322</v>
      </c>
    </row>
    <row r="7" spans="1:17" ht="18" thickBot="1">
      <c r="B7" s="368" t="s">
        <v>284</v>
      </c>
      <c r="C7" s="369"/>
      <c r="D7" s="370"/>
      <c r="E7" s="119">
        <v>136</v>
      </c>
      <c r="F7" s="120">
        <v>115</v>
      </c>
      <c r="G7" s="120">
        <v>108</v>
      </c>
      <c r="H7" s="121">
        <f t="shared" si="0"/>
        <v>359</v>
      </c>
      <c r="J7" s="368" t="s">
        <v>323</v>
      </c>
      <c r="K7" s="369"/>
      <c r="L7" s="370"/>
      <c r="M7" s="119">
        <v>103</v>
      </c>
      <c r="N7" s="120">
        <v>107</v>
      </c>
      <c r="O7" s="120">
        <v>127</v>
      </c>
      <c r="P7" s="121">
        <f t="shared" si="1"/>
        <v>337</v>
      </c>
    </row>
    <row r="8" spans="1:17" ht="19.5" thickBot="1">
      <c r="B8" s="371" t="s">
        <v>43</v>
      </c>
      <c r="C8" s="372"/>
      <c r="D8" s="373"/>
      <c r="E8" s="122">
        <f>SUM(E3:E7)</f>
        <v>557</v>
      </c>
      <c r="F8" s="123">
        <f>SUM(F3:F7)</f>
        <v>564</v>
      </c>
      <c r="G8" s="123">
        <f>SUM(G3:G7)</f>
        <v>594</v>
      </c>
      <c r="H8" s="124">
        <f t="shared" si="0"/>
        <v>1715</v>
      </c>
      <c r="J8" s="371" t="s">
        <v>43</v>
      </c>
      <c r="K8" s="372"/>
      <c r="L8" s="373"/>
      <c r="M8" s="122">
        <f>SUM(M3:M7)</f>
        <v>569</v>
      </c>
      <c r="N8" s="123">
        <f>SUM(N3:N7)</f>
        <v>544</v>
      </c>
      <c r="O8" s="123">
        <f>SUM(O3:O7)</f>
        <v>545</v>
      </c>
      <c r="P8" s="124">
        <f t="shared" si="1"/>
        <v>1658</v>
      </c>
    </row>
    <row r="9" spans="1:17" ht="20.25" thickBot="1">
      <c r="B9" s="374" t="s">
        <v>42</v>
      </c>
      <c r="C9" s="375"/>
      <c r="D9" s="6">
        <f>SUM(E9:H9)</f>
        <v>6</v>
      </c>
      <c r="E9" s="125">
        <f>IF(E8&gt;M8,2,0)+IF(E8&lt;M8,0)+IF(E8=M8,1)</f>
        <v>0</v>
      </c>
      <c r="F9" s="126">
        <f>IF(F8&gt;N8,2,0)+IF(F8&lt;N8,0)+IF(F8=N8,1)</f>
        <v>2</v>
      </c>
      <c r="G9" s="126">
        <f>IF(G8&gt;O8,2,0)+IF(G8&lt;O8,0)+IF(G8=O8,1)</f>
        <v>2</v>
      </c>
      <c r="H9" s="127">
        <f>IF(H8&gt;P8,2,0)+IF(H8&lt;P8,0)+IF(H8=P8,1)</f>
        <v>2</v>
      </c>
      <c r="J9" s="374" t="s">
        <v>42</v>
      </c>
      <c r="K9" s="375"/>
      <c r="L9" s="6">
        <f>SUM(M9:P9)</f>
        <v>2</v>
      </c>
      <c r="M9" s="125">
        <f>IF(M8&gt;E8,2,0)+IF(M8&lt;E8,0)+IF(M8=E8,1)</f>
        <v>2</v>
      </c>
      <c r="N9" s="126">
        <f>IF(N8&gt;F8,2,0)+IF(N8&lt;F8,0)+IF(N8=F8,1)</f>
        <v>0</v>
      </c>
      <c r="O9" s="126">
        <f>IF(O8&gt;G8,2,0)+IF(O8&lt;G8,0)+IF(O8=G8,1)</f>
        <v>0</v>
      </c>
      <c r="P9" s="127">
        <f>IF(P8&gt;H8,2,0)+IF(P8&lt;H8,0)+IF(P8=H8,1)</f>
        <v>0</v>
      </c>
    </row>
    <row r="10" spans="1:17" ht="15.75" thickBot="1"/>
    <row r="11" spans="1:17" ht="30.75" thickBot="1">
      <c r="B11" s="379" t="s">
        <v>163</v>
      </c>
      <c r="C11" s="380"/>
      <c r="D11" s="380"/>
      <c r="E11" s="380"/>
      <c r="F11" s="380"/>
      <c r="G11" s="380"/>
      <c r="H11" s="381"/>
      <c r="I11" s="143"/>
      <c r="J11" s="379" t="s">
        <v>175</v>
      </c>
      <c r="K11" s="380"/>
      <c r="L11" s="380"/>
      <c r="M11" s="380"/>
      <c r="N11" s="380"/>
      <c r="O11" s="380"/>
      <c r="P11" s="381"/>
    </row>
    <row r="12" spans="1:17" ht="17.25">
      <c r="B12" s="382" t="s">
        <v>267</v>
      </c>
      <c r="C12" s="383"/>
      <c r="D12" s="384"/>
      <c r="E12" s="113">
        <v>112</v>
      </c>
      <c r="F12" s="114">
        <v>102</v>
      </c>
      <c r="G12" s="114">
        <v>105</v>
      </c>
      <c r="H12" s="115">
        <f t="shared" ref="H12:H17" si="2">SUM(E12:G12)</f>
        <v>319</v>
      </c>
      <c r="J12" s="382" t="s">
        <v>171</v>
      </c>
      <c r="K12" s="383"/>
      <c r="L12" s="384"/>
      <c r="M12" s="113">
        <v>88</v>
      </c>
      <c r="N12" s="114">
        <v>133</v>
      </c>
      <c r="O12" s="114">
        <v>145</v>
      </c>
      <c r="P12" s="115">
        <f t="shared" ref="P12:P17" si="3">SUM(M12:O12)</f>
        <v>366</v>
      </c>
    </row>
    <row r="13" spans="1:17" ht="17.25">
      <c r="B13" s="376" t="s">
        <v>268</v>
      </c>
      <c r="C13" s="377"/>
      <c r="D13" s="378"/>
      <c r="E13" s="116">
        <v>101</v>
      </c>
      <c r="F13" s="117">
        <v>116</v>
      </c>
      <c r="G13" s="117">
        <v>116</v>
      </c>
      <c r="H13" s="118">
        <f t="shared" si="2"/>
        <v>333</v>
      </c>
      <c r="J13" s="376" t="s">
        <v>342</v>
      </c>
      <c r="K13" s="377"/>
      <c r="L13" s="378"/>
      <c r="M13" s="116">
        <v>125</v>
      </c>
      <c r="N13" s="117">
        <v>106</v>
      </c>
      <c r="O13" s="117">
        <v>128</v>
      </c>
      <c r="P13" s="118">
        <f t="shared" si="3"/>
        <v>359</v>
      </c>
    </row>
    <row r="14" spans="1:17" ht="17.25">
      <c r="B14" s="376" t="s">
        <v>269</v>
      </c>
      <c r="C14" s="377"/>
      <c r="D14" s="378"/>
      <c r="E14" s="116">
        <v>114</v>
      </c>
      <c r="F14" s="117">
        <v>121</v>
      </c>
      <c r="G14" s="117">
        <v>126</v>
      </c>
      <c r="H14" s="118">
        <f t="shared" si="2"/>
        <v>361</v>
      </c>
      <c r="J14" s="376" t="s">
        <v>343</v>
      </c>
      <c r="K14" s="377"/>
      <c r="L14" s="378"/>
      <c r="M14" s="116">
        <v>106</v>
      </c>
      <c r="N14" s="117">
        <v>121</v>
      </c>
      <c r="O14" s="117">
        <v>144</v>
      </c>
      <c r="P14" s="118">
        <f t="shared" si="3"/>
        <v>371</v>
      </c>
    </row>
    <row r="15" spans="1:17" ht="17.25">
      <c r="B15" s="376" t="s">
        <v>156</v>
      </c>
      <c r="C15" s="377"/>
      <c r="D15" s="378"/>
      <c r="E15" s="116">
        <v>132</v>
      </c>
      <c r="F15" s="117">
        <v>129</v>
      </c>
      <c r="G15" s="117">
        <v>103</v>
      </c>
      <c r="H15" s="118">
        <f t="shared" si="2"/>
        <v>364</v>
      </c>
      <c r="J15" s="376" t="s">
        <v>165</v>
      </c>
      <c r="K15" s="377"/>
      <c r="L15" s="378"/>
      <c r="M15" s="116">
        <v>110</v>
      </c>
      <c r="N15" s="117">
        <v>142</v>
      </c>
      <c r="O15" s="117">
        <v>156</v>
      </c>
      <c r="P15" s="118">
        <f t="shared" si="3"/>
        <v>408</v>
      </c>
    </row>
    <row r="16" spans="1:17" ht="18" thickBot="1">
      <c r="B16" s="368" t="s">
        <v>271</v>
      </c>
      <c r="C16" s="369"/>
      <c r="D16" s="370"/>
      <c r="E16" s="119">
        <v>168</v>
      </c>
      <c r="F16" s="120">
        <v>138</v>
      </c>
      <c r="G16" s="120">
        <v>108</v>
      </c>
      <c r="H16" s="121">
        <f t="shared" si="2"/>
        <v>414</v>
      </c>
      <c r="J16" s="368" t="s">
        <v>80</v>
      </c>
      <c r="K16" s="369"/>
      <c r="L16" s="370"/>
      <c r="M16" s="119">
        <v>116</v>
      </c>
      <c r="N16" s="120">
        <v>107</v>
      </c>
      <c r="O16" s="120">
        <v>125</v>
      </c>
      <c r="P16" s="121">
        <f t="shared" si="3"/>
        <v>348</v>
      </c>
    </row>
    <row r="17" spans="2:16" ht="19.5" thickBot="1">
      <c r="B17" s="371" t="s">
        <v>43</v>
      </c>
      <c r="C17" s="372"/>
      <c r="D17" s="373"/>
      <c r="E17" s="122">
        <f>SUM(E12:E16)</f>
        <v>627</v>
      </c>
      <c r="F17" s="123">
        <f>SUM(F12:F16)</f>
        <v>606</v>
      </c>
      <c r="G17" s="123">
        <f>SUM(G12:G16)</f>
        <v>558</v>
      </c>
      <c r="H17" s="124">
        <f t="shared" si="2"/>
        <v>1791</v>
      </c>
      <c r="J17" s="371" t="s">
        <v>43</v>
      </c>
      <c r="K17" s="372"/>
      <c r="L17" s="373"/>
      <c r="M17" s="122">
        <f>SUM(M12:M16)</f>
        <v>545</v>
      </c>
      <c r="N17" s="123">
        <f>SUM(N12:N16)</f>
        <v>609</v>
      </c>
      <c r="O17" s="123">
        <f>SUM(O12:O16)</f>
        <v>698</v>
      </c>
      <c r="P17" s="124">
        <f t="shared" si="3"/>
        <v>1852</v>
      </c>
    </row>
    <row r="18" spans="2:16" ht="20.25" thickBot="1">
      <c r="B18" s="374" t="s">
        <v>42</v>
      </c>
      <c r="C18" s="375"/>
      <c r="D18" s="6">
        <f>SUM(E18:H18)</f>
        <v>2</v>
      </c>
      <c r="E18" s="125">
        <f>IF(E17&gt;M17,2,0)+IF(E17&lt;M17,0)+IF(E17=M17,1)</f>
        <v>2</v>
      </c>
      <c r="F18" s="126">
        <f>IF(F17&gt;N17,2,0)+IF(F17&lt;N17,0)+IF(F17=N17,1)</f>
        <v>0</v>
      </c>
      <c r="G18" s="126">
        <f>IF(G17&gt;O17,2,0)+IF(G17&lt;O17,0)+IF(G17=O17,1)</f>
        <v>0</v>
      </c>
      <c r="H18" s="127">
        <f>IF(H17&gt;P17,2,0)+IF(H17&lt;P17,0)+IF(H17=P17,1)</f>
        <v>0</v>
      </c>
      <c r="J18" s="374" t="s">
        <v>42</v>
      </c>
      <c r="K18" s="375"/>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85" t="s">
        <v>1</v>
      </c>
      <c r="C20" s="386"/>
      <c r="D20" s="386"/>
      <c r="E20" s="386"/>
      <c r="F20" s="386"/>
      <c r="G20" s="386"/>
      <c r="H20" s="387"/>
      <c r="I20" s="143"/>
      <c r="J20" s="385" t="s">
        <v>228</v>
      </c>
      <c r="K20" s="386"/>
      <c r="L20" s="386"/>
      <c r="M20" s="386"/>
      <c r="N20" s="386"/>
      <c r="O20" s="386"/>
      <c r="P20" s="387"/>
    </row>
    <row r="21" spans="2:16" ht="17.25">
      <c r="B21" s="382" t="s">
        <v>220</v>
      </c>
      <c r="C21" s="383"/>
      <c r="D21" s="384"/>
      <c r="E21" s="113">
        <v>156</v>
      </c>
      <c r="F21" s="114">
        <v>129</v>
      </c>
      <c r="G21" s="114">
        <v>86</v>
      </c>
      <c r="H21" s="115">
        <f t="shared" ref="H21:H26" si="4">SUM(E21:G21)</f>
        <v>371</v>
      </c>
      <c r="J21" s="382" t="s">
        <v>250</v>
      </c>
      <c r="K21" s="383"/>
      <c r="L21" s="384"/>
      <c r="M21" s="113">
        <v>94</v>
      </c>
      <c r="N21" s="114">
        <v>113</v>
      </c>
      <c r="O21" s="114">
        <v>123</v>
      </c>
      <c r="P21" s="115">
        <f t="shared" ref="P21:P26" si="5">SUM(M21:O21)</f>
        <v>330</v>
      </c>
    </row>
    <row r="22" spans="2:16" ht="17.25">
      <c r="B22" s="376" t="s">
        <v>260</v>
      </c>
      <c r="C22" s="377"/>
      <c r="D22" s="378"/>
      <c r="E22" s="116">
        <v>112</v>
      </c>
      <c r="F22" s="117">
        <v>123</v>
      </c>
      <c r="G22" s="117">
        <v>116</v>
      </c>
      <c r="H22" s="118">
        <f t="shared" si="4"/>
        <v>351</v>
      </c>
      <c r="J22" s="376" t="s">
        <v>249</v>
      </c>
      <c r="K22" s="377"/>
      <c r="L22" s="378"/>
      <c r="M22" s="116">
        <v>110</v>
      </c>
      <c r="N22" s="117">
        <v>125</v>
      </c>
      <c r="O22" s="117">
        <v>134</v>
      </c>
      <c r="P22" s="118">
        <f t="shared" si="5"/>
        <v>369</v>
      </c>
    </row>
    <row r="23" spans="2:16" ht="17.25">
      <c r="B23" s="376" t="s">
        <v>259</v>
      </c>
      <c r="C23" s="377"/>
      <c r="D23" s="378"/>
      <c r="E23" s="116">
        <v>125</v>
      </c>
      <c r="F23" s="117">
        <v>140</v>
      </c>
      <c r="G23" s="117">
        <v>130</v>
      </c>
      <c r="H23" s="118">
        <f t="shared" si="4"/>
        <v>395</v>
      </c>
      <c r="J23" s="376" t="s">
        <v>331</v>
      </c>
      <c r="K23" s="377"/>
      <c r="L23" s="378"/>
      <c r="M23" s="116">
        <v>181</v>
      </c>
      <c r="N23" s="117">
        <v>111</v>
      </c>
      <c r="O23" s="117">
        <v>99</v>
      </c>
      <c r="P23" s="118">
        <f t="shared" si="5"/>
        <v>391</v>
      </c>
    </row>
    <row r="24" spans="2:16" ht="17.25">
      <c r="B24" s="376" t="s">
        <v>257</v>
      </c>
      <c r="C24" s="377"/>
      <c r="D24" s="378"/>
      <c r="E24" s="116">
        <v>117</v>
      </c>
      <c r="F24" s="117">
        <v>134</v>
      </c>
      <c r="G24" s="117">
        <v>114</v>
      </c>
      <c r="H24" s="118">
        <f t="shared" si="4"/>
        <v>365</v>
      </c>
      <c r="J24" s="376" t="s">
        <v>251</v>
      </c>
      <c r="K24" s="377"/>
      <c r="L24" s="378"/>
      <c r="M24" s="116">
        <v>100</v>
      </c>
      <c r="N24" s="117">
        <v>131</v>
      </c>
      <c r="O24" s="117">
        <v>118</v>
      </c>
      <c r="P24" s="118">
        <f t="shared" si="5"/>
        <v>349</v>
      </c>
    </row>
    <row r="25" spans="2:16" ht="18" thickBot="1">
      <c r="B25" s="368" t="s">
        <v>333</v>
      </c>
      <c r="C25" s="369"/>
      <c r="D25" s="370"/>
      <c r="E25" s="119">
        <v>106</v>
      </c>
      <c r="F25" s="120">
        <v>110</v>
      </c>
      <c r="G25" s="120">
        <v>131</v>
      </c>
      <c r="H25" s="121">
        <f t="shared" si="4"/>
        <v>347</v>
      </c>
      <c r="J25" s="368" t="s">
        <v>325</v>
      </c>
      <c r="K25" s="369"/>
      <c r="L25" s="370"/>
      <c r="M25" s="119">
        <v>108</v>
      </c>
      <c r="N25" s="120">
        <v>139</v>
      </c>
      <c r="O25" s="120">
        <v>118</v>
      </c>
      <c r="P25" s="121">
        <f t="shared" si="5"/>
        <v>365</v>
      </c>
    </row>
    <row r="26" spans="2:16" ht="19.5" thickBot="1">
      <c r="B26" s="371" t="s">
        <v>43</v>
      </c>
      <c r="C26" s="372"/>
      <c r="D26" s="373"/>
      <c r="E26" s="122">
        <f>SUM(E21:E25)</f>
        <v>616</v>
      </c>
      <c r="F26" s="123">
        <f>SUM(F21:F25)</f>
        <v>636</v>
      </c>
      <c r="G26" s="123">
        <f>SUM(G21:G25)</f>
        <v>577</v>
      </c>
      <c r="H26" s="124">
        <f t="shared" si="4"/>
        <v>1829</v>
      </c>
      <c r="J26" s="371" t="s">
        <v>43</v>
      </c>
      <c r="K26" s="372"/>
      <c r="L26" s="373"/>
      <c r="M26" s="122">
        <f>SUM(M21:M25)</f>
        <v>593</v>
      </c>
      <c r="N26" s="123">
        <f>SUM(N21:N25)</f>
        <v>619</v>
      </c>
      <c r="O26" s="123">
        <f>SUM(O21:O25)</f>
        <v>592</v>
      </c>
      <c r="P26" s="124">
        <f t="shared" si="5"/>
        <v>1804</v>
      </c>
    </row>
    <row r="27" spans="2:16" ht="20.25" thickBot="1">
      <c r="B27" s="374" t="s">
        <v>42</v>
      </c>
      <c r="C27" s="375"/>
      <c r="D27" s="6">
        <f>SUM(E27:H27)</f>
        <v>6</v>
      </c>
      <c r="E27" s="125">
        <f>IF(E26&gt;M26,2,0)+IF(E26&lt;M26,0)+IF(E26=M26,1)</f>
        <v>2</v>
      </c>
      <c r="F27" s="126">
        <f>IF(F26&gt;N26,2,0)+IF(F26&lt;N26,0)+IF(F26=N26,1)</f>
        <v>2</v>
      </c>
      <c r="G27" s="126">
        <f>IF(G26&gt;O26,2,0)+IF(G26&lt;O26,0)+IF(G26=O26,1)</f>
        <v>0</v>
      </c>
      <c r="H27" s="127">
        <f>IF(H26&gt;P26,2,0)+IF(H26&lt;P26,0)+IF(H26=P26,1)</f>
        <v>2</v>
      </c>
      <c r="J27" s="374" t="s">
        <v>42</v>
      </c>
      <c r="K27" s="375"/>
      <c r="L27" s="6">
        <f>SUM(M27:P27)</f>
        <v>2</v>
      </c>
      <c r="M27" s="125">
        <f>IF(M26&gt;E26,2,0)+IF(M26&lt;E26,0)+IF(M26=E26,1)</f>
        <v>0</v>
      </c>
      <c r="N27" s="126">
        <f>IF(N26&gt;F26,2,0)+IF(N26&lt;F26,0)+IF(N26=F26,1)</f>
        <v>0</v>
      </c>
      <c r="O27" s="126">
        <f>IF(O26&gt;G26,2,0)+IF(O26&lt;G26,0)+IF(O26=G26,1)</f>
        <v>2</v>
      </c>
      <c r="P27" s="127">
        <f>IF(P26&gt;H26,2,0)+IF(P26&lt;H26,0)+IF(P26=H26,1)</f>
        <v>0</v>
      </c>
    </row>
    <row r="28" spans="2:16" ht="15.75" thickBot="1"/>
    <row r="29" spans="2:16" ht="30.75" thickBot="1">
      <c r="B29" s="379" t="s">
        <v>96</v>
      </c>
      <c r="C29" s="380"/>
      <c r="D29" s="380"/>
      <c r="E29" s="380"/>
      <c r="F29" s="380"/>
      <c r="G29" s="380"/>
      <c r="H29" s="381"/>
      <c r="I29" s="143"/>
      <c r="J29" s="379" t="s">
        <v>176</v>
      </c>
      <c r="K29" s="380"/>
      <c r="L29" s="380"/>
      <c r="M29" s="380"/>
      <c r="N29" s="380"/>
      <c r="O29" s="380"/>
      <c r="P29" s="381"/>
    </row>
    <row r="30" spans="2:16" ht="17.25">
      <c r="B30" s="382" t="s">
        <v>262</v>
      </c>
      <c r="C30" s="383"/>
      <c r="D30" s="384"/>
      <c r="E30" s="113">
        <v>99</v>
      </c>
      <c r="F30" s="114">
        <v>115</v>
      </c>
      <c r="G30" s="114">
        <v>112</v>
      </c>
      <c r="H30" s="115">
        <f t="shared" ref="H30:H35" si="6">SUM(E30:G30)</f>
        <v>326</v>
      </c>
      <c r="J30" s="382" t="s">
        <v>253</v>
      </c>
      <c r="K30" s="383"/>
      <c r="L30" s="384"/>
      <c r="M30" s="113">
        <v>114</v>
      </c>
      <c r="N30" s="114">
        <v>95</v>
      </c>
      <c r="O30" s="114">
        <v>99</v>
      </c>
      <c r="P30" s="115">
        <f t="shared" ref="P30:P35" si="7">SUM(M30:O30)</f>
        <v>308</v>
      </c>
    </row>
    <row r="31" spans="2:16" ht="17.25">
      <c r="B31" s="376" t="s">
        <v>322</v>
      </c>
      <c r="C31" s="377"/>
      <c r="D31" s="378"/>
      <c r="E31" s="116">
        <v>87</v>
      </c>
      <c r="F31" s="117">
        <v>108</v>
      </c>
      <c r="G31" s="117">
        <v>118</v>
      </c>
      <c r="H31" s="118">
        <f t="shared" si="6"/>
        <v>313</v>
      </c>
      <c r="J31" s="376" t="s">
        <v>67</v>
      </c>
      <c r="K31" s="377"/>
      <c r="L31" s="378"/>
      <c r="M31" s="116">
        <v>105</v>
      </c>
      <c r="N31" s="117">
        <v>94</v>
      </c>
      <c r="O31" s="117">
        <v>107</v>
      </c>
      <c r="P31" s="118">
        <f t="shared" si="7"/>
        <v>306</v>
      </c>
    </row>
    <row r="32" spans="2:16" ht="17.25">
      <c r="B32" s="376" t="s">
        <v>264</v>
      </c>
      <c r="C32" s="377"/>
      <c r="D32" s="378"/>
      <c r="E32" s="116">
        <v>109</v>
      </c>
      <c r="F32" s="117">
        <v>100</v>
      </c>
      <c r="G32" s="117">
        <v>126</v>
      </c>
      <c r="H32" s="118">
        <f t="shared" si="6"/>
        <v>335</v>
      </c>
      <c r="J32" s="376" t="s">
        <v>254</v>
      </c>
      <c r="K32" s="377"/>
      <c r="L32" s="378"/>
      <c r="M32" s="116">
        <v>112</v>
      </c>
      <c r="N32" s="117">
        <v>113</v>
      </c>
      <c r="O32" s="117">
        <v>132</v>
      </c>
      <c r="P32" s="118">
        <f t="shared" si="7"/>
        <v>357</v>
      </c>
    </row>
    <row r="33" spans="2:16" ht="17.25">
      <c r="B33" s="376" t="s">
        <v>265</v>
      </c>
      <c r="C33" s="377"/>
      <c r="D33" s="378"/>
      <c r="E33" s="116">
        <v>101</v>
      </c>
      <c r="F33" s="117">
        <v>114</v>
      </c>
      <c r="G33" s="117">
        <v>123</v>
      </c>
      <c r="H33" s="118">
        <f t="shared" si="6"/>
        <v>338</v>
      </c>
      <c r="J33" s="376" t="s">
        <v>255</v>
      </c>
      <c r="K33" s="377"/>
      <c r="L33" s="378"/>
      <c r="M33" s="116">
        <v>132</v>
      </c>
      <c r="N33" s="117">
        <v>119</v>
      </c>
      <c r="O33" s="117">
        <v>131</v>
      </c>
      <c r="P33" s="118">
        <f t="shared" si="7"/>
        <v>382</v>
      </c>
    </row>
    <row r="34" spans="2:16" ht="18" thickBot="1">
      <c r="B34" s="368" t="s">
        <v>266</v>
      </c>
      <c r="C34" s="369"/>
      <c r="D34" s="370"/>
      <c r="E34" s="119">
        <v>92</v>
      </c>
      <c r="F34" s="120">
        <v>106</v>
      </c>
      <c r="G34" s="120">
        <v>97</v>
      </c>
      <c r="H34" s="121">
        <f t="shared" si="6"/>
        <v>295</v>
      </c>
      <c r="J34" s="368" t="s">
        <v>256</v>
      </c>
      <c r="K34" s="369"/>
      <c r="L34" s="370"/>
      <c r="M34" s="119">
        <v>121</v>
      </c>
      <c r="N34" s="120">
        <v>128</v>
      </c>
      <c r="O34" s="120">
        <v>106</v>
      </c>
      <c r="P34" s="121">
        <f t="shared" si="7"/>
        <v>355</v>
      </c>
    </row>
    <row r="35" spans="2:16" ht="19.5" thickBot="1">
      <c r="B35" s="371" t="s">
        <v>43</v>
      </c>
      <c r="C35" s="372"/>
      <c r="D35" s="373"/>
      <c r="E35" s="122">
        <f>SUM(E30:E34)</f>
        <v>488</v>
      </c>
      <c r="F35" s="123">
        <f>SUM(F30:F34)</f>
        <v>543</v>
      </c>
      <c r="G35" s="123">
        <f>SUM(G30:G34)</f>
        <v>576</v>
      </c>
      <c r="H35" s="124">
        <f t="shared" si="6"/>
        <v>1607</v>
      </c>
      <c r="J35" s="371" t="s">
        <v>43</v>
      </c>
      <c r="K35" s="372"/>
      <c r="L35" s="373"/>
      <c r="M35" s="122">
        <f>SUM(M30:M34)</f>
        <v>584</v>
      </c>
      <c r="N35" s="123">
        <f>SUM(N30:N34)</f>
        <v>549</v>
      </c>
      <c r="O35" s="123">
        <f>SUM(O30:O34)</f>
        <v>575</v>
      </c>
      <c r="P35" s="124">
        <f t="shared" si="7"/>
        <v>1708</v>
      </c>
    </row>
    <row r="36" spans="2:16" ht="20.25" thickBot="1">
      <c r="B36" s="374" t="s">
        <v>42</v>
      </c>
      <c r="C36" s="375"/>
      <c r="D36" s="6">
        <f>SUM(E36:H36)</f>
        <v>2</v>
      </c>
      <c r="E36" s="125">
        <f>IF(E35&gt;M35,2,0)+IF(E35&lt;M35,0)+IF(E35=M35,1)</f>
        <v>0</v>
      </c>
      <c r="F36" s="126">
        <f>IF(F35&gt;N35,2,0)+IF(F35&lt;N35,0)+IF(F35=N35,1)</f>
        <v>0</v>
      </c>
      <c r="G36" s="126">
        <f>IF(G35&gt;O35,2,0)+IF(G35&lt;O35,0)+IF(G35=O35,1)</f>
        <v>2</v>
      </c>
      <c r="H36" s="127">
        <f>IF(H35&gt;P35,2,0)+IF(H35&lt;P35,0)+IF(H35=P35,1)</f>
        <v>0</v>
      </c>
      <c r="J36" s="374" t="s">
        <v>42</v>
      </c>
      <c r="K36" s="375"/>
      <c r="L36" s="6">
        <f>SUM(M36:P36)</f>
        <v>6</v>
      </c>
      <c r="M36" s="125">
        <f>IF(M35&gt;E35,2,0)+IF(M35&lt;E35,0)+IF(M35=E35,1)</f>
        <v>2</v>
      </c>
      <c r="N36" s="126">
        <f>IF(N35&gt;F35,2,0)+IF(N35&lt;F35,0)+IF(N35=F35,1)</f>
        <v>2</v>
      </c>
      <c r="O36" s="126">
        <f>IF(O35&gt;G35,2,0)+IF(O35&lt;G35,0)+IF(O35=G35,1)</f>
        <v>0</v>
      </c>
      <c r="P36" s="127">
        <f>IF(P35&gt;H35,2,0)+IF(P35&lt;H35,0)+IF(P35=H35,1)</f>
        <v>2</v>
      </c>
    </row>
    <row r="37" spans="2:16" ht="15.75" thickBot="1"/>
    <row r="38" spans="2:16" ht="30.75" thickBot="1">
      <c r="B38" s="385" t="s">
        <v>155</v>
      </c>
      <c r="C38" s="386"/>
      <c r="D38" s="386"/>
      <c r="E38" s="386"/>
      <c r="F38" s="386"/>
      <c r="G38" s="386"/>
      <c r="H38" s="387"/>
      <c r="I38" s="143"/>
      <c r="J38" s="385" t="s">
        <v>97</v>
      </c>
      <c r="K38" s="386"/>
      <c r="L38" s="386"/>
      <c r="M38" s="386"/>
      <c r="N38" s="386"/>
      <c r="O38" s="386"/>
      <c r="P38" s="387"/>
    </row>
    <row r="39" spans="2:16" ht="17.25">
      <c r="B39" s="382" t="s">
        <v>248</v>
      </c>
      <c r="C39" s="383"/>
      <c r="D39" s="384"/>
      <c r="E39" s="113">
        <v>116</v>
      </c>
      <c r="F39" s="114">
        <v>114</v>
      </c>
      <c r="G39" s="114">
        <v>136</v>
      </c>
      <c r="H39" s="115">
        <f t="shared" ref="H39:H44" si="8">SUM(E39:G39)</f>
        <v>366</v>
      </c>
      <c r="J39" s="382" t="s">
        <v>289</v>
      </c>
      <c r="K39" s="383"/>
      <c r="L39" s="384"/>
      <c r="M39" s="113">
        <v>111</v>
      </c>
      <c r="N39" s="114">
        <v>93</v>
      </c>
      <c r="O39" s="114">
        <v>106</v>
      </c>
      <c r="P39" s="115">
        <f t="shared" ref="P39:P44" si="9">SUM(M39:O39)</f>
        <v>310</v>
      </c>
    </row>
    <row r="40" spans="2:16" ht="17.25">
      <c r="B40" s="376" t="s">
        <v>246</v>
      </c>
      <c r="C40" s="377"/>
      <c r="D40" s="378"/>
      <c r="E40" s="116">
        <v>106</v>
      </c>
      <c r="F40" s="117">
        <v>111</v>
      </c>
      <c r="G40" s="117">
        <v>105</v>
      </c>
      <c r="H40" s="118">
        <f t="shared" si="8"/>
        <v>322</v>
      </c>
      <c r="J40" s="376" t="s">
        <v>77</v>
      </c>
      <c r="K40" s="377"/>
      <c r="L40" s="378"/>
      <c r="M40" s="116">
        <v>84</v>
      </c>
      <c r="N40" s="117">
        <v>89</v>
      </c>
      <c r="O40" s="117">
        <v>94</v>
      </c>
      <c r="P40" s="118">
        <f t="shared" si="9"/>
        <v>267</v>
      </c>
    </row>
    <row r="41" spans="2:16" ht="17.25">
      <c r="B41" s="376" t="s">
        <v>247</v>
      </c>
      <c r="C41" s="377"/>
      <c r="D41" s="378"/>
      <c r="E41" s="116">
        <v>85</v>
      </c>
      <c r="F41" s="117">
        <v>113</v>
      </c>
      <c r="G41" s="117">
        <v>117</v>
      </c>
      <c r="H41" s="118">
        <f t="shared" si="8"/>
        <v>315</v>
      </c>
      <c r="J41" s="376" t="s">
        <v>288</v>
      </c>
      <c r="K41" s="377"/>
      <c r="L41" s="378"/>
      <c r="M41" s="116">
        <v>106</v>
      </c>
      <c r="N41" s="117">
        <v>90</v>
      </c>
      <c r="O41" s="117">
        <v>114</v>
      </c>
      <c r="P41" s="118">
        <f t="shared" si="9"/>
        <v>310</v>
      </c>
    </row>
    <row r="42" spans="2:16" ht="17.25">
      <c r="B42" s="376" t="s">
        <v>245</v>
      </c>
      <c r="C42" s="377"/>
      <c r="D42" s="378"/>
      <c r="E42" s="116">
        <v>118</v>
      </c>
      <c r="F42" s="117">
        <v>115</v>
      </c>
      <c r="G42" s="117">
        <v>128</v>
      </c>
      <c r="H42" s="118">
        <f t="shared" si="8"/>
        <v>361</v>
      </c>
      <c r="J42" s="376" t="s">
        <v>344</v>
      </c>
      <c r="K42" s="377"/>
      <c r="L42" s="378"/>
      <c r="M42" s="116">
        <v>124</v>
      </c>
      <c r="N42" s="117">
        <v>102</v>
      </c>
      <c r="O42" s="117">
        <v>132</v>
      </c>
      <c r="P42" s="118">
        <f t="shared" si="9"/>
        <v>358</v>
      </c>
    </row>
    <row r="43" spans="2:16" ht="18" thickBot="1">
      <c r="B43" s="368" t="s">
        <v>83</v>
      </c>
      <c r="C43" s="369"/>
      <c r="D43" s="370"/>
      <c r="E43" s="119">
        <v>90</v>
      </c>
      <c r="F43" s="120">
        <v>119</v>
      </c>
      <c r="G43" s="120">
        <v>112</v>
      </c>
      <c r="H43" s="121">
        <f t="shared" si="8"/>
        <v>321</v>
      </c>
      <c r="J43" s="368" t="s">
        <v>287</v>
      </c>
      <c r="K43" s="369"/>
      <c r="L43" s="370"/>
      <c r="M43" s="119">
        <v>122</v>
      </c>
      <c r="N43" s="120">
        <v>130</v>
      </c>
      <c r="O43" s="120">
        <v>115</v>
      </c>
      <c r="P43" s="121">
        <f t="shared" si="9"/>
        <v>367</v>
      </c>
    </row>
    <row r="44" spans="2:16" ht="19.5" thickBot="1">
      <c r="B44" s="371" t="s">
        <v>43</v>
      </c>
      <c r="C44" s="372"/>
      <c r="D44" s="373"/>
      <c r="E44" s="122">
        <f>SUM(E39:E43)</f>
        <v>515</v>
      </c>
      <c r="F44" s="123">
        <f>SUM(F39:F43)</f>
        <v>572</v>
      </c>
      <c r="G44" s="123">
        <f>SUM(G39:G43)</f>
        <v>598</v>
      </c>
      <c r="H44" s="124">
        <f t="shared" si="8"/>
        <v>1685</v>
      </c>
      <c r="J44" s="371" t="s">
        <v>43</v>
      </c>
      <c r="K44" s="372"/>
      <c r="L44" s="373"/>
      <c r="M44" s="122">
        <f>SUM(M39:M43)</f>
        <v>547</v>
      </c>
      <c r="N44" s="123">
        <f>SUM(N39:N43)</f>
        <v>504</v>
      </c>
      <c r="O44" s="123">
        <f>SUM(O39:O43)</f>
        <v>561</v>
      </c>
      <c r="P44" s="124">
        <f t="shared" si="9"/>
        <v>1612</v>
      </c>
    </row>
    <row r="45" spans="2:16" ht="20.25" thickBot="1">
      <c r="B45" s="374" t="s">
        <v>42</v>
      </c>
      <c r="C45" s="375"/>
      <c r="D45" s="6">
        <f>SUM(E45:H45)</f>
        <v>6</v>
      </c>
      <c r="E45" s="125">
        <f>IF(E44&gt;M44,2,0)+IF(E44&lt;M44,0)+IF(E44=M44,1)</f>
        <v>0</v>
      </c>
      <c r="F45" s="126">
        <f>IF(F44&gt;N44,2,0)+IF(F44&lt;N44,0)+IF(F44=N44,1)</f>
        <v>2</v>
      </c>
      <c r="G45" s="126">
        <f>IF(G44&gt;O44,2,0)+IF(G44&lt;O44,0)+IF(G44=O44,1)</f>
        <v>2</v>
      </c>
      <c r="H45" s="127">
        <f>IF(H44&gt;P44,2,0)+IF(H44&lt;P44,0)+IF(H44=P44,1)</f>
        <v>2</v>
      </c>
      <c r="J45" s="374" t="s">
        <v>42</v>
      </c>
      <c r="K45" s="375"/>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9" t="s">
        <v>95</v>
      </c>
      <c r="C47" s="380"/>
      <c r="D47" s="380"/>
      <c r="E47" s="380"/>
      <c r="F47" s="380"/>
      <c r="G47" s="380"/>
      <c r="H47" s="381"/>
      <c r="I47" s="143"/>
      <c r="J47" s="379" t="s">
        <v>169</v>
      </c>
      <c r="K47" s="380"/>
      <c r="L47" s="380"/>
      <c r="M47" s="380"/>
      <c r="N47" s="380"/>
      <c r="O47" s="380"/>
      <c r="P47" s="381"/>
    </row>
    <row r="48" spans="2:16" ht="17.25">
      <c r="B48" s="382" t="s">
        <v>229</v>
      </c>
      <c r="C48" s="383"/>
      <c r="D48" s="384"/>
      <c r="E48" s="113">
        <v>111</v>
      </c>
      <c r="F48" s="114">
        <v>112</v>
      </c>
      <c r="G48" s="114">
        <v>106</v>
      </c>
      <c r="H48" s="115">
        <f t="shared" ref="H48:H53" si="10">SUM(E48:G48)</f>
        <v>329</v>
      </c>
      <c r="J48" s="382" t="s">
        <v>280</v>
      </c>
      <c r="K48" s="383"/>
      <c r="L48" s="384"/>
      <c r="M48" s="113">
        <v>133</v>
      </c>
      <c r="N48" s="114">
        <v>147</v>
      </c>
      <c r="O48" s="114">
        <v>89</v>
      </c>
      <c r="P48" s="115">
        <f t="shared" ref="P48:P53" si="11">SUM(M48:O48)</f>
        <v>369</v>
      </c>
    </row>
    <row r="49" spans="2:16" ht="17.25">
      <c r="B49" s="376" t="s">
        <v>157</v>
      </c>
      <c r="C49" s="377"/>
      <c r="D49" s="378"/>
      <c r="E49" s="116">
        <v>110</v>
      </c>
      <c r="F49" s="117">
        <v>122</v>
      </c>
      <c r="G49" s="117">
        <v>108</v>
      </c>
      <c r="H49" s="118">
        <f t="shared" si="10"/>
        <v>340</v>
      </c>
      <c r="J49" s="376" t="s">
        <v>278</v>
      </c>
      <c r="K49" s="377"/>
      <c r="L49" s="378"/>
      <c r="M49" s="116">
        <v>116</v>
      </c>
      <c r="N49" s="117">
        <v>95</v>
      </c>
      <c r="O49" s="117">
        <v>96</v>
      </c>
      <c r="P49" s="118">
        <f t="shared" si="11"/>
        <v>307</v>
      </c>
    </row>
    <row r="50" spans="2:16" ht="17.25">
      <c r="B50" s="376" t="s">
        <v>158</v>
      </c>
      <c r="C50" s="377"/>
      <c r="D50" s="378"/>
      <c r="E50" s="116">
        <v>117</v>
      </c>
      <c r="F50" s="117">
        <v>118</v>
      </c>
      <c r="G50" s="117">
        <v>117</v>
      </c>
      <c r="H50" s="118">
        <f t="shared" si="10"/>
        <v>352</v>
      </c>
      <c r="J50" s="376" t="s">
        <v>281</v>
      </c>
      <c r="K50" s="377"/>
      <c r="L50" s="378"/>
      <c r="M50" s="116">
        <v>102</v>
      </c>
      <c r="N50" s="117">
        <v>119</v>
      </c>
      <c r="O50" s="117">
        <v>103</v>
      </c>
      <c r="P50" s="118">
        <f t="shared" si="11"/>
        <v>324</v>
      </c>
    </row>
    <row r="51" spans="2:16" ht="17.25">
      <c r="B51" s="376" t="s">
        <v>168</v>
      </c>
      <c r="C51" s="377"/>
      <c r="D51" s="378"/>
      <c r="E51" s="116">
        <v>108</v>
      </c>
      <c r="F51" s="117">
        <v>110</v>
      </c>
      <c r="G51" s="117">
        <v>95</v>
      </c>
      <c r="H51" s="118">
        <f t="shared" si="10"/>
        <v>313</v>
      </c>
      <c r="J51" s="376" t="s">
        <v>86</v>
      </c>
      <c r="K51" s="377"/>
      <c r="L51" s="378"/>
      <c r="M51" s="116">
        <v>111</v>
      </c>
      <c r="N51" s="117">
        <v>107</v>
      </c>
      <c r="O51" s="117">
        <v>122</v>
      </c>
      <c r="P51" s="118">
        <f t="shared" si="11"/>
        <v>340</v>
      </c>
    </row>
    <row r="52" spans="2:16" ht="18" thickBot="1">
      <c r="B52" s="368" t="s">
        <v>64</v>
      </c>
      <c r="C52" s="369"/>
      <c r="D52" s="370"/>
      <c r="E52" s="119">
        <v>104</v>
      </c>
      <c r="F52" s="120">
        <v>95</v>
      </c>
      <c r="G52" s="120">
        <v>104</v>
      </c>
      <c r="H52" s="121">
        <f t="shared" si="10"/>
        <v>303</v>
      </c>
      <c r="J52" s="368" t="s">
        <v>277</v>
      </c>
      <c r="K52" s="369"/>
      <c r="L52" s="370"/>
      <c r="M52" s="119">
        <v>115</v>
      </c>
      <c r="N52" s="120">
        <v>115</v>
      </c>
      <c r="O52" s="120">
        <v>110</v>
      </c>
      <c r="P52" s="121">
        <f t="shared" si="11"/>
        <v>340</v>
      </c>
    </row>
    <row r="53" spans="2:16" ht="19.5" thickBot="1">
      <c r="B53" s="371" t="s">
        <v>43</v>
      </c>
      <c r="C53" s="372"/>
      <c r="D53" s="373"/>
      <c r="E53" s="122">
        <f>SUM(E48:E52)</f>
        <v>550</v>
      </c>
      <c r="F53" s="123">
        <f>SUM(F48:F52)</f>
        <v>557</v>
      </c>
      <c r="G53" s="123">
        <f>SUM(G48:G52)</f>
        <v>530</v>
      </c>
      <c r="H53" s="124">
        <f t="shared" si="10"/>
        <v>1637</v>
      </c>
      <c r="J53" s="371" t="s">
        <v>43</v>
      </c>
      <c r="K53" s="372"/>
      <c r="L53" s="373"/>
      <c r="M53" s="122">
        <f>SUM(M48:M52)</f>
        <v>577</v>
      </c>
      <c r="N53" s="123">
        <f>SUM(N48:N52)</f>
        <v>583</v>
      </c>
      <c r="O53" s="123">
        <f>SUM(O48:O52)</f>
        <v>520</v>
      </c>
      <c r="P53" s="124">
        <f t="shared" si="11"/>
        <v>1680</v>
      </c>
    </row>
    <row r="54" spans="2:16" ht="20.25" thickBot="1">
      <c r="B54" s="374" t="s">
        <v>42</v>
      </c>
      <c r="C54" s="375"/>
      <c r="D54" s="6">
        <f>SUM(E54:H54)</f>
        <v>2</v>
      </c>
      <c r="E54" s="125">
        <f>IF(E53&gt;M53,2,0)+IF(E53&lt;M53,0)+IF(E53=M53,1)</f>
        <v>0</v>
      </c>
      <c r="F54" s="126">
        <f>IF(F53&gt;N53,2,0)+IF(F53&lt;N53,0)+IF(F53=N53,1)</f>
        <v>0</v>
      </c>
      <c r="G54" s="126">
        <f>IF(G53&gt;O53,2,0)+IF(G53&lt;O53,0)+IF(G53=O53,1)</f>
        <v>2</v>
      </c>
      <c r="H54" s="127">
        <f>IF(H53&gt;P53,2,0)+IF(H53&lt;P53,0)+IF(H53=P53,1)</f>
        <v>0</v>
      </c>
      <c r="J54" s="374" t="s">
        <v>42</v>
      </c>
      <c r="K54" s="375"/>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169</v>
      </c>
      <c r="C57" s="366"/>
      <c r="D57" s="366"/>
      <c r="E57" s="11" t="s">
        <v>172</v>
      </c>
      <c r="F57" s="366" t="s">
        <v>175</v>
      </c>
      <c r="G57" s="366"/>
      <c r="H57" s="367"/>
      <c r="I57" s="144"/>
      <c r="J57" s="365" t="s">
        <v>169</v>
      </c>
      <c r="K57" s="366"/>
      <c r="L57" s="366"/>
      <c r="M57" s="11" t="s">
        <v>172</v>
      </c>
      <c r="N57" s="366" t="s">
        <v>163</v>
      </c>
      <c r="O57" s="366"/>
      <c r="P57" s="367"/>
    </row>
    <row r="58" spans="2:16" ht="16.5">
      <c r="B58" s="359" t="s">
        <v>97</v>
      </c>
      <c r="C58" s="360"/>
      <c r="D58" s="360"/>
      <c r="E58" s="11" t="s">
        <v>172</v>
      </c>
      <c r="F58" s="360" t="s">
        <v>96</v>
      </c>
      <c r="G58" s="360"/>
      <c r="H58" s="361"/>
      <c r="I58" s="144"/>
      <c r="J58" s="359" t="s">
        <v>176</v>
      </c>
      <c r="K58" s="360"/>
      <c r="L58" s="360"/>
      <c r="M58" s="11" t="s">
        <v>172</v>
      </c>
      <c r="N58" s="360" t="s">
        <v>155</v>
      </c>
      <c r="O58" s="360"/>
      <c r="P58" s="361"/>
    </row>
    <row r="59" spans="2:16" ht="16.5">
      <c r="B59" s="359" t="s">
        <v>2</v>
      </c>
      <c r="C59" s="360"/>
      <c r="D59" s="360"/>
      <c r="E59" s="11" t="s">
        <v>172</v>
      </c>
      <c r="F59" s="360" t="s">
        <v>95</v>
      </c>
      <c r="G59" s="360"/>
      <c r="H59" s="361"/>
      <c r="I59" s="144"/>
      <c r="J59" s="359" t="s">
        <v>95</v>
      </c>
      <c r="K59" s="360"/>
      <c r="L59" s="360"/>
      <c r="M59" s="11" t="s">
        <v>172</v>
      </c>
      <c r="N59" s="360" t="s">
        <v>142</v>
      </c>
      <c r="O59" s="360"/>
      <c r="P59" s="361"/>
    </row>
    <row r="60" spans="2:16" ht="16.5">
      <c r="B60" s="359" t="s">
        <v>1</v>
      </c>
      <c r="C60" s="360"/>
      <c r="D60" s="360"/>
      <c r="E60" s="11" t="s">
        <v>172</v>
      </c>
      <c r="F60" s="360" t="s">
        <v>176</v>
      </c>
      <c r="G60" s="360"/>
      <c r="H60" s="361"/>
      <c r="I60" s="144"/>
      <c r="J60" s="359" t="s">
        <v>96</v>
      </c>
      <c r="K60" s="360"/>
      <c r="L60" s="360"/>
      <c r="M60" s="11" t="s">
        <v>172</v>
      </c>
      <c r="N60" s="360" t="s">
        <v>228</v>
      </c>
      <c r="O60" s="360"/>
      <c r="P60" s="361"/>
    </row>
    <row r="61" spans="2:16" ht="16.5">
      <c r="B61" s="359" t="s">
        <v>228</v>
      </c>
      <c r="C61" s="360"/>
      <c r="D61" s="360"/>
      <c r="E61" s="11" t="s">
        <v>172</v>
      </c>
      <c r="F61" s="360" t="s">
        <v>163</v>
      </c>
      <c r="G61" s="360"/>
      <c r="H61" s="361"/>
      <c r="I61" s="144"/>
      <c r="J61" s="359" t="s">
        <v>175</v>
      </c>
      <c r="K61" s="360"/>
      <c r="L61" s="360"/>
      <c r="M61" s="11" t="s">
        <v>172</v>
      </c>
      <c r="N61" s="360" t="s">
        <v>1</v>
      </c>
      <c r="O61" s="360"/>
      <c r="P61" s="361"/>
    </row>
    <row r="62" spans="2:16" ht="17.25" thickBot="1">
      <c r="B62" s="356" t="s">
        <v>142</v>
      </c>
      <c r="C62" s="357"/>
      <c r="D62" s="357"/>
      <c r="E62" s="145" t="s">
        <v>172</v>
      </c>
      <c r="F62" s="357" t="s">
        <v>155</v>
      </c>
      <c r="G62" s="357"/>
      <c r="H62" s="358"/>
      <c r="I62" s="144"/>
      <c r="J62" s="356" t="s">
        <v>97</v>
      </c>
      <c r="K62" s="357"/>
      <c r="L62" s="357"/>
      <c r="M62" s="145" t="s">
        <v>172</v>
      </c>
      <c r="N62" s="357" t="s">
        <v>2</v>
      </c>
      <c r="O62" s="357"/>
      <c r="P62" s="35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1" priority="14" operator="greaterThanOrEqual">
      <formula>150</formula>
    </cfRule>
  </conditionalFormatting>
  <conditionalFormatting sqref="E12:G16">
    <cfRule type="cellIs" dxfId="90" priority="17" operator="greaterThanOrEqual">
      <formula>150</formula>
    </cfRule>
  </conditionalFormatting>
  <conditionalFormatting sqref="E21:G25">
    <cfRule type="cellIs" dxfId="89" priority="8" operator="greaterThanOrEqual">
      <formula>150</formula>
    </cfRule>
  </conditionalFormatting>
  <conditionalFormatting sqref="E30:G34">
    <cfRule type="cellIs" dxfId="88" priority="11" operator="greaterThanOrEqual">
      <formula>150</formula>
    </cfRule>
  </conditionalFormatting>
  <conditionalFormatting sqref="E39:G43">
    <cfRule type="cellIs" dxfId="87" priority="2" operator="greaterThanOrEqual">
      <formula>150</formula>
    </cfRule>
  </conditionalFormatting>
  <conditionalFormatting sqref="E48:G52">
    <cfRule type="cellIs" dxfId="86" priority="5" operator="greaterThanOrEqual">
      <formula>150</formula>
    </cfRule>
  </conditionalFormatting>
  <conditionalFormatting sqref="H3:H7 P3:P7">
    <cfRule type="cellIs" dxfId="85" priority="15" operator="greaterThanOrEqual">
      <formula>400</formula>
    </cfRule>
  </conditionalFormatting>
  <conditionalFormatting sqref="H12:H16 P12:P16">
    <cfRule type="cellIs" dxfId="84" priority="18" operator="greaterThanOrEqual">
      <formula>400</formula>
    </cfRule>
  </conditionalFormatting>
  <conditionalFormatting sqref="H21:H25 P21:P25">
    <cfRule type="cellIs" dxfId="83" priority="9" operator="greaterThanOrEqual">
      <formula>400</formula>
    </cfRule>
  </conditionalFormatting>
  <conditionalFormatting sqref="H30:H34 P30:P34">
    <cfRule type="cellIs" dxfId="82" priority="12" operator="greaterThanOrEqual">
      <formula>400</formula>
    </cfRule>
  </conditionalFormatting>
  <conditionalFormatting sqref="H39:H43 P39:P43">
    <cfRule type="cellIs" dxfId="81" priority="3" operator="greaterThanOrEqual">
      <formula>400</formula>
    </cfRule>
  </conditionalFormatting>
  <conditionalFormatting sqref="H48:H52 P48:P52">
    <cfRule type="cellIs" dxfId="80" priority="6" operator="greaterThanOrEqual">
      <formula>400</formula>
    </cfRule>
  </conditionalFormatting>
  <conditionalFormatting sqref="M3:O7">
    <cfRule type="cellIs" dxfId="79" priority="13" operator="greaterThanOrEqual">
      <formula>150</formula>
    </cfRule>
  </conditionalFormatting>
  <conditionalFormatting sqref="M12:O16">
    <cfRule type="cellIs" dxfId="78" priority="16" operator="greaterThanOrEqual">
      <formula>150</formula>
    </cfRule>
  </conditionalFormatting>
  <conditionalFormatting sqref="M21:O25">
    <cfRule type="cellIs" dxfId="77" priority="7" operator="greaterThanOrEqual">
      <formula>150</formula>
    </cfRule>
  </conditionalFormatting>
  <conditionalFormatting sqref="M30:O34">
    <cfRule type="cellIs" dxfId="76" priority="10" operator="greaterThanOrEqual">
      <formula>150</formula>
    </cfRule>
  </conditionalFormatting>
  <conditionalFormatting sqref="M39:O43">
    <cfRule type="cellIs" dxfId="75" priority="1" operator="greaterThanOrEqual">
      <formula>150</formula>
    </cfRule>
  </conditionalFormatting>
  <conditionalFormatting sqref="M48:O52">
    <cfRule type="cellIs" dxfId="74" priority="4" operator="greaterThanOrEqual">
      <formula>150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345</v>
      </c>
      <c r="B1" s="388"/>
      <c r="C1" s="388"/>
      <c r="D1" s="388"/>
      <c r="E1" s="388"/>
      <c r="F1" s="388"/>
      <c r="G1" s="388"/>
      <c r="H1" s="388"/>
      <c r="I1" s="388"/>
      <c r="J1" s="388"/>
      <c r="K1" s="388"/>
      <c r="L1" s="388"/>
      <c r="M1" s="388"/>
      <c r="N1" s="388"/>
      <c r="O1" s="388"/>
      <c r="P1" s="388"/>
      <c r="Q1" s="388"/>
    </row>
    <row r="2" spans="1:17" ht="30.75" thickBot="1">
      <c r="B2" s="385" t="s">
        <v>169</v>
      </c>
      <c r="C2" s="386"/>
      <c r="D2" s="386"/>
      <c r="E2" s="386"/>
      <c r="F2" s="386"/>
      <c r="G2" s="386"/>
      <c r="H2" s="387"/>
      <c r="I2" s="143"/>
      <c r="J2" s="385" t="s">
        <v>175</v>
      </c>
      <c r="K2" s="386"/>
      <c r="L2" s="386"/>
      <c r="M2" s="386"/>
      <c r="N2" s="386"/>
      <c r="O2" s="386"/>
      <c r="P2" s="387"/>
    </row>
    <row r="3" spans="1:17" ht="17.25">
      <c r="B3" s="382" t="s">
        <v>280</v>
      </c>
      <c r="C3" s="383"/>
      <c r="D3" s="384"/>
      <c r="E3" s="113">
        <v>112</v>
      </c>
      <c r="F3" s="114">
        <v>104</v>
      </c>
      <c r="G3" s="114">
        <v>89</v>
      </c>
      <c r="H3" s="115">
        <f t="shared" ref="H3:H8" si="0">SUM(E3:G3)</f>
        <v>305</v>
      </c>
      <c r="J3" s="382" t="s">
        <v>171</v>
      </c>
      <c r="K3" s="383"/>
      <c r="L3" s="384"/>
      <c r="M3" s="113">
        <v>147</v>
      </c>
      <c r="N3" s="114">
        <v>120</v>
      </c>
      <c r="O3" s="114">
        <v>127</v>
      </c>
      <c r="P3" s="115">
        <f t="shared" ref="P3:P8" si="1">SUM(M3:O3)</f>
        <v>394</v>
      </c>
    </row>
    <row r="4" spans="1:17" ht="17.25">
      <c r="B4" s="376" t="s">
        <v>278</v>
      </c>
      <c r="C4" s="377"/>
      <c r="D4" s="378"/>
      <c r="E4" s="116">
        <v>109</v>
      </c>
      <c r="F4" s="117">
        <v>121</v>
      </c>
      <c r="G4" s="117">
        <v>131</v>
      </c>
      <c r="H4" s="118">
        <f t="shared" si="0"/>
        <v>361</v>
      </c>
      <c r="J4" s="376" t="s">
        <v>324</v>
      </c>
      <c r="K4" s="377"/>
      <c r="L4" s="378"/>
      <c r="M4" s="116">
        <v>109</v>
      </c>
      <c r="N4" s="117">
        <v>95</v>
      </c>
      <c r="O4" s="117">
        <v>115</v>
      </c>
      <c r="P4" s="118">
        <f t="shared" si="1"/>
        <v>319</v>
      </c>
    </row>
    <row r="5" spans="1:17" ht="17.25">
      <c r="B5" s="376" t="s">
        <v>281</v>
      </c>
      <c r="C5" s="377"/>
      <c r="D5" s="378"/>
      <c r="E5" s="116">
        <v>104</v>
      </c>
      <c r="F5" s="117">
        <v>109</v>
      </c>
      <c r="G5" s="117">
        <v>103</v>
      </c>
      <c r="H5" s="118">
        <f t="shared" si="0"/>
        <v>316</v>
      </c>
      <c r="J5" s="376" t="s">
        <v>165</v>
      </c>
      <c r="K5" s="377"/>
      <c r="L5" s="378"/>
      <c r="M5" s="116">
        <v>140</v>
      </c>
      <c r="N5" s="117">
        <v>132</v>
      </c>
      <c r="O5" s="117">
        <v>105</v>
      </c>
      <c r="P5" s="118">
        <f t="shared" si="1"/>
        <v>377</v>
      </c>
    </row>
    <row r="6" spans="1:17" ht="17.25">
      <c r="B6" s="376" t="s">
        <v>86</v>
      </c>
      <c r="C6" s="377"/>
      <c r="D6" s="378"/>
      <c r="E6" s="116">
        <v>127</v>
      </c>
      <c r="F6" s="117">
        <v>129</v>
      </c>
      <c r="G6" s="117">
        <v>103</v>
      </c>
      <c r="H6" s="118">
        <f t="shared" si="0"/>
        <v>359</v>
      </c>
      <c r="J6" s="376" t="s">
        <v>80</v>
      </c>
      <c r="K6" s="377"/>
      <c r="L6" s="378"/>
      <c r="M6" s="116">
        <v>142</v>
      </c>
      <c r="N6" s="117">
        <v>130</v>
      </c>
      <c r="O6" s="117">
        <v>101</v>
      </c>
      <c r="P6" s="118">
        <f t="shared" si="1"/>
        <v>373</v>
      </c>
    </row>
    <row r="7" spans="1:17" ht="18" thickBot="1">
      <c r="B7" s="368" t="s">
        <v>277</v>
      </c>
      <c r="C7" s="369"/>
      <c r="D7" s="370"/>
      <c r="E7" s="119">
        <v>110</v>
      </c>
      <c r="F7" s="120">
        <v>97</v>
      </c>
      <c r="G7" s="120">
        <v>105</v>
      </c>
      <c r="H7" s="121">
        <f t="shared" si="0"/>
        <v>312</v>
      </c>
      <c r="J7" s="368" t="s">
        <v>166</v>
      </c>
      <c r="K7" s="369"/>
      <c r="L7" s="370"/>
      <c r="M7" s="119">
        <v>113</v>
      </c>
      <c r="N7" s="120">
        <v>158</v>
      </c>
      <c r="O7" s="120">
        <v>129</v>
      </c>
      <c r="P7" s="121">
        <f t="shared" si="1"/>
        <v>400</v>
      </c>
    </row>
    <row r="8" spans="1:17" ht="19.5" thickBot="1">
      <c r="B8" s="371" t="s">
        <v>43</v>
      </c>
      <c r="C8" s="372"/>
      <c r="D8" s="373"/>
      <c r="E8" s="122">
        <f>SUM(E3:E7)</f>
        <v>562</v>
      </c>
      <c r="F8" s="123">
        <f>SUM(F3:F7)</f>
        <v>560</v>
      </c>
      <c r="G8" s="123">
        <f>SUM(G3:G7)</f>
        <v>531</v>
      </c>
      <c r="H8" s="124">
        <f t="shared" si="0"/>
        <v>1653</v>
      </c>
      <c r="J8" s="371" t="s">
        <v>43</v>
      </c>
      <c r="K8" s="372"/>
      <c r="L8" s="373"/>
      <c r="M8" s="122">
        <f>SUM(M3:M7)</f>
        <v>651</v>
      </c>
      <c r="N8" s="123">
        <f>SUM(N3:N7)</f>
        <v>635</v>
      </c>
      <c r="O8" s="123">
        <f>SUM(O3:O7)</f>
        <v>577</v>
      </c>
      <c r="P8" s="124">
        <f t="shared" si="1"/>
        <v>1863</v>
      </c>
    </row>
    <row r="9" spans="1:17" ht="20.25" thickBot="1">
      <c r="B9" s="374" t="s">
        <v>42</v>
      </c>
      <c r="C9" s="375"/>
      <c r="D9" s="6">
        <f>SUM(E9:H9)</f>
        <v>0</v>
      </c>
      <c r="E9" s="125">
        <f>IF(E8&gt;M8,2,0)+IF(E8&lt;M8,0)+IF(E8=M8,1)</f>
        <v>0</v>
      </c>
      <c r="F9" s="126">
        <f>IF(F8&gt;N8,2,0)+IF(F8&lt;N8,0)+IF(F8=N8,1)</f>
        <v>0</v>
      </c>
      <c r="G9" s="126">
        <f>IF(G8&gt;O8,2,0)+IF(G8&lt;O8,0)+IF(G8=O8,1)</f>
        <v>0</v>
      </c>
      <c r="H9" s="127">
        <f>IF(H8&gt;P8,2,0)+IF(H8&lt;P8,0)+IF(H8=P8,1)</f>
        <v>0</v>
      </c>
      <c r="J9" s="374" t="s">
        <v>42</v>
      </c>
      <c r="K9" s="375"/>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9" t="s">
        <v>228</v>
      </c>
      <c r="C11" s="380"/>
      <c r="D11" s="380"/>
      <c r="E11" s="380"/>
      <c r="F11" s="380"/>
      <c r="G11" s="380"/>
      <c r="H11" s="381"/>
      <c r="I11" s="143"/>
      <c r="J11" s="379" t="s">
        <v>163</v>
      </c>
      <c r="K11" s="380"/>
      <c r="L11" s="380"/>
      <c r="M11" s="380"/>
      <c r="N11" s="380"/>
      <c r="O11" s="380"/>
      <c r="P11" s="381"/>
    </row>
    <row r="12" spans="1:17" ht="17.25">
      <c r="B12" s="382" t="s">
        <v>250</v>
      </c>
      <c r="C12" s="383"/>
      <c r="D12" s="384"/>
      <c r="E12" s="113">
        <v>104</v>
      </c>
      <c r="F12" s="114">
        <v>94</v>
      </c>
      <c r="G12" s="114">
        <v>93</v>
      </c>
      <c r="H12" s="115">
        <f t="shared" ref="H12:H17" si="2">SUM(E12:G12)</f>
        <v>291</v>
      </c>
      <c r="J12" s="382" t="s">
        <v>268</v>
      </c>
      <c r="K12" s="383"/>
      <c r="L12" s="384"/>
      <c r="M12" s="113">
        <v>93</v>
      </c>
      <c r="N12" s="114">
        <v>89</v>
      </c>
      <c r="O12" s="114">
        <v>91</v>
      </c>
      <c r="P12" s="115">
        <f t="shared" ref="P12:P17" si="3">SUM(M12:O12)</f>
        <v>273</v>
      </c>
    </row>
    <row r="13" spans="1:17" ht="17.25">
      <c r="B13" s="376" t="s">
        <v>346</v>
      </c>
      <c r="C13" s="377"/>
      <c r="D13" s="378"/>
      <c r="E13" s="116">
        <v>110</v>
      </c>
      <c r="F13" s="117">
        <v>95</v>
      </c>
      <c r="G13" s="117">
        <v>132</v>
      </c>
      <c r="H13" s="118">
        <f t="shared" si="2"/>
        <v>337</v>
      </c>
      <c r="J13" s="376" t="s">
        <v>156</v>
      </c>
      <c r="K13" s="377"/>
      <c r="L13" s="378"/>
      <c r="M13" s="116">
        <v>131</v>
      </c>
      <c r="N13" s="117">
        <v>111</v>
      </c>
      <c r="O13" s="117">
        <v>113</v>
      </c>
      <c r="P13" s="118">
        <f t="shared" si="3"/>
        <v>355</v>
      </c>
    </row>
    <row r="14" spans="1:17" ht="17.25">
      <c r="B14" s="376" t="s">
        <v>251</v>
      </c>
      <c r="C14" s="377"/>
      <c r="D14" s="378"/>
      <c r="E14" s="116">
        <v>112</v>
      </c>
      <c r="F14" s="117">
        <v>115</v>
      </c>
      <c r="G14" s="117">
        <v>90</v>
      </c>
      <c r="H14" s="118">
        <f t="shared" si="2"/>
        <v>317</v>
      </c>
      <c r="J14" s="376" t="s">
        <v>269</v>
      </c>
      <c r="K14" s="377"/>
      <c r="L14" s="378"/>
      <c r="M14" s="116">
        <v>116</v>
      </c>
      <c r="N14" s="117">
        <v>104</v>
      </c>
      <c r="O14" s="117">
        <v>112</v>
      </c>
      <c r="P14" s="118">
        <f t="shared" si="3"/>
        <v>332</v>
      </c>
    </row>
    <row r="15" spans="1:17" ht="17.25">
      <c r="B15" s="376" t="s">
        <v>249</v>
      </c>
      <c r="C15" s="377"/>
      <c r="D15" s="378"/>
      <c r="E15" s="116">
        <v>102</v>
      </c>
      <c r="F15" s="117">
        <v>120</v>
      </c>
      <c r="G15" s="117">
        <v>129</v>
      </c>
      <c r="H15" s="118">
        <f t="shared" si="2"/>
        <v>351</v>
      </c>
      <c r="J15" s="376" t="s">
        <v>270</v>
      </c>
      <c r="K15" s="377"/>
      <c r="L15" s="378"/>
      <c r="M15" s="116">
        <v>130</v>
      </c>
      <c r="N15" s="117">
        <v>108</v>
      </c>
      <c r="O15" s="117">
        <v>122</v>
      </c>
      <c r="P15" s="118">
        <f t="shared" si="3"/>
        <v>360</v>
      </c>
    </row>
    <row r="16" spans="1:17" ht="18" thickBot="1">
      <c r="B16" s="368" t="s">
        <v>325</v>
      </c>
      <c r="C16" s="369"/>
      <c r="D16" s="370"/>
      <c r="E16" s="119">
        <v>133</v>
      </c>
      <c r="F16" s="120">
        <v>108</v>
      </c>
      <c r="G16" s="120">
        <v>94</v>
      </c>
      <c r="H16" s="121">
        <f t="shared" si="2"/>
        <v>335</v>
      </c>
      <c r="J16" s="368" t="s">
        <v>271</v>
      </c>
      <c r="K16" s="369"/>
      <c r="L16" s="370"/>
      <c r="M16" s="119">
        <v>140</v>
      </c>
      <c r="N16" s="120">
        <v>157</v>
      </c>
      <c r="O16" s="120">
        <v>109</v>
      </c>
      <c r="P16" s="121">
        <f t="shared" si="3"/>
        <v>406</v>
      </c>
    </row>
    <row r="17" spans="2:16" ht="19.5" thickBot="1">
      <c r="B17" s="371" t="s">
        <v>43</v>
      </c>
      <c r="C17" s="372"/>
      <c r="D17" s="373"/>
      <c r="E17" s="122">
        <f>SUM(E12:E16)</f>
        <v>561</v>
      </c>
      <c r="F17" s="123">
        <f>SUM(F12:F16)</f>
        <v>532</v>
      </c>
      <c r="G17" s="123">
        <f>SUM(G12:G16)</f>
        <v>538</v>
      </c>
      <c r="H17" s="124">
        <f t="shared" si="2"/>
        <v>1631</v>
      </c>
      <c r="J17" s="371" t="s">
        <v>43</v>
      </c>
      <c r="K17" s="372"/>
      <c r="L17" s="373"/>
      <c r="M17" s="122">
        <f>SUM(M12:M16)</f>
        <v>610</v>
      </c>
      <c r="N17" s="123">
        <f>SUM(N12:N16)</f>
        <v>569</v>
      </c>
      <c r="O17" s="123">
        <f>SUM(O12:O16)</f>
        <v>547</v>
      </c>
      <c r="P17" s="124">
        <f t="shared" si="3"/>
        <v>1726</v>
      </c>
    </row>
    <row r="18" spans="2:16" ht="20.25" thickBot="1">
      <c r="B18" s="374" t="s">
        <v>42</v>
      </c>
      <c r="C18" s="375"/>
      <c r="D18" s="6">
        <f>SUM(E18:H18)</f>
        <v>0</v>
      </c>
      <c r="E18" s="125">
        <f>IF(E17&gt;M17,2,0)+IF(E17&lt;M17,0)+IF(E17=M17,1)</f>
        <v>0</v>
      </c>
      <c r="F18" s="126">
        <f>IF(F17&gt;N17,2,0)+IF(F17&lt;N17,0)+IF(F17=N17,1)</f>
        <v>0</v>
      </c>
      <c r="G18" s="126">
        <f>IF(G17&gt;O17,2,0)+IF(G17&lt;O17,0)+IF(G17=O17,1)</f>
        <v>0</v>
      </c>
      <c r="H18" s="127">
        <f>IF(H17&gt;P17,2,0)+IF(H17&lt;P17,0)+IF(H17=P17,1)</f>
        <v>0</v>
      </c>
      <c r="J18" s="374" t="s">
        <v>42</v>
      </c>
      <c r="K18" s="375"/>
      <c r="L18" s="6">
        <f>SUM(M18:P18)</f>
        <v>8</v>
      </c>
      <c r="M18" s="125">
        <f>IF(M17&gt;E17,2,0)+IF(M17&lt;E17,0)+IF(M17=E17,1)</f>
        <v>2</v>
      </c>
      <c r="N18" s="126">
        <f>IF(N17&gt;F17,2,0)+IF(N17&lt;F17,0)+IF(N17=F17,1)</f>
        <v>2</v>
      </c>
      <c r="O18" s="126">
        <f>IF(O17&gt;G17,2,0)+IF(O17&lt;G17,0)+IF(O17=G17,1)</f>
        <v>2</v>
      </c>
      <c r="P18" s="127">
        <f>IF(P17&gt;H17,2,0)+IF(P17&lt;H17,0)+IF(P17=H17,1)</f>
        <v>2</v>
      </c>
    </row>
    <row r="19" spans="2:16" ht="15.75" thickBot="1"/>
    <row r="20" spans="2:16" ht="30.75" thickBot="1">
      <c r="B20" s="385" t="s">
        <v>142</v>
      </c>
      <c r="C20" s="386"/>
      <c r="D20" s="386"/>
      <c r="E20" s="386"/>
      <c r="F20" s="386"/>
      <c r="G20" s="386"/>
      <c r="H20" s="387"/>
      <c r="I20" s="143"/>
      <c r="J20" s="385" t="s">
        <v>155</v>
      </c>
      <c r="K20" s="386"/>
      <c r="L20" s="386"/>
      <c r="M20" s="386"/>
      <c r="N20" s="386"/>
      <c r="O20" s="386"/>
      <c r="P20" s="387"/>
    </row>
    <row r="21" spans="2:16" ht="17.25">
      <c r="B21" s="382" t="s">
        <v>347</v>
      </c>
      <c r="C21" s="383"/>
      <c r="D21" s="384"/>
      <c r="E21" s="113">
        <v>122</v>
      </c>
      <c r="F21" s="114">
        <v>109</v>
      </c>
      <c r="G21" s="114">
        <v>149</v>
      </c>
      <c r="H21" s="115">
        <f t="shared" ref="H21:H26" si="4">SUM(E21:G21)</f>
        <v>380</v>
      </c>
      <c r="J21" s="382" t="s">
        <v>248</v>
      </c>
      <c r="K21" s="383"/>
      <c r="L21" s="384"/>
      <c r="M21" s="113">
        <v>118</v>
      </c>
      <c r="N21" s="114">
        <v>104</v>
      </c>
      <c r="O21" s="114">
        <v>101</v>
      </c>
      <c r="P21" s="115">
        <f t="shared" ref="P21:P26" si="5">SUM(M21:O21)</f>
        <v>323</v>
      </c>
    </row>
    <row r="22" spans="2:16" ht="17.25">
      <c r="B22" s="376" t="s">
        <v>74</v>
      </c>
      <c r="C22" s="377"/>
      <c r="D22" s="378"/>
      <c r="E22" s="116">
        <v>108</v>
      </c>
      <c r="F22" s="117">
        <v>121</v>
      </c>
      <c r="G22" s="117">
        <v>101</v>
      </c>
      <c r="H22" s="118">
        <f t="shared" si="4"/>
        <v>330</v>
      </c>
      <c r="J22" s="376" t="s">
        <v>246</v>
      </c>
      <c r="K22" s="377"/>
      <c r="L22" s="378"/>
      <c r="M22" s="116">
        <v>109</v>
      </c>
      <c r="N22" s="117">
        <v>97</v>
      </c>
      <c r="O22" s="117">
        <v>93</v>
      </c>
      <c r="P22" s="118">
        <f t="shared" si="5"/>
        <v>299</v>
      </c>
    </row>
    <row r="23" spans="2:16" ht="17.25">
      <c r="B23" s="376" t="s">
        <v>283</v>
      </c>
      <c r="C23" s="377"/>
      <c r="D23" s="378"/>
      <c r="E23" s="116">
        <v>107</v>
      </c>
      <c r="F23" s="117">
        <v>107</v>
      </c>
      <c r="G23" s="117">
        <v>131</v>
      </c>
      <c r="H23" s="118">
        <f t="shared" si="4"/>
        <v>345</v>
      </c>
      <c r="J23" s="376" t="s">
        <v>247</v>
      </c>
      <c r="K23" s="377"/>
      <c r="L23" s="378"/>
      <c r="M23" s="116">
        <v>114</v>
      </c>
      <c r="N23" s="117">
        <v>115</v>
      </c>
      <c r="O23" s="117">
        <v>125</v>
      </c>
      <c r="P23" s="118">
        <f t="shared" si="5"/>
        <v>354</v>
      </c>
    </row>
    <row r="24" spans="2:16" ht="17.25">
      <c r="B24" s="376" t="s">
        <v>285</v>
      </c>
      <c r="C24" s="377"/>
      <c r="D24" s="378"/>
      <c r="E24" s="116">
        <v>109</v>
      </c>
      <c r="F24" s="117">
        <v>112</v>
      </c>
      <c r="G24" s="117">
        <v>112</v>
      </c>
      <c r="H24" s="118">
        <f t="shared" si="4"/>
        <v>333</v>
      </c>
      <c r="J24" s="376" t="s">
        <v>245</v>
      </c>
      <c r="K24" s="377"/>
      <c r="L24" s="378"/>
      <c r="M24" s="116">
        <v>112</v>
      </c>
      <c r="N24" s="117">
        <v>117</v>
      </c>
      <c r="O24" s="117">
        <v>110</v>
      </c>
      <c r="P24" s="118">
        <f t="shared" si="5"/>
        <v>339</v>
      </c>
    </row>
    <row r="25" spans="2:16" ht="18" thickBot="1">
      <c r="B25" s="368" t="s">
        <v>284</v>
      </c>
      <c r="C25" s="369"/>
      <c r="D25" s="370"/>
      <c r="E25" s="119">
        <v>85</v>
      </c>
      <c r="F25" s="120">
        <v>106</v>
      </c>
      <c r="G25" s="120">
        <v>77</v>
      </c>
      <c r="H25" s="121">
        <f t="shared" si="4"/>
        <v>268</v>
      </c>
      <c r="J25" s="368" t="s">
        <v>83</v>
      </c>
      <c r="K25" s="369"/>
      <c r="L25" s="370"/>
      <c r="M25" s="119">
        <v>107</v>
      </c>
      <c r="N25" s="120">
        <v>107</v>
      </c>
      <c r="O25" s="120">
        <v>103</v>
      </c>
      <c r="P25" s="121">
        <f t="shared" si="5"/>
        <v>317</v>
      </c>
    </row>
    <row r="26" spans="2:16" ht="19.5" thickBot="1">
      <c r="B26" s="371" t="s">
        <v>43</v>
      </c>
      <c r="C26" s="372"/>
      <c r="D26" s="373"/>
      <c r="E26" s="122">
        <f>SUM(E21:E25)</f>
        <v>531</v>
      </c>
      <c r="F26" s="123">
        <f>SUM(F21:F25)</f>
        <v>555</v>
      </c>
      <c r="G26" s="123">
        <f>SUM(G21:G25)</f>
        <v>570</v>
      </c>
      <c r="H26" s="124">
        <f t="shared" si="4"/>
        <v>1656</v>
      </c>
      <c r="J26" s="371" t="s">
        <v>43</v>
      </c>
      <c r="K26" s="372"/>
      <c r="L26" s="373"/>
      <c r="M26" s="122">
        <f>SUM(M21:M25)</f>
        <v>560</v>
      </c>
      <c r="N26" s="123">
        <f>SUM(N21:N25)</f>
        <v>540</v>
      </c>
      <c r="O26" s="123">
        <f>SUM(O21:O25)</f>
        <v>532</v>
      </c>
      <c r="P26" s="124">
        <f t="shared" si="5"/>
        <v>1632</v>
      </c>
    </row>
    <row r="27" spans="2:16" ht="20.25" thickBot="1">
      <c r="B27" s="374" t="s">
        <v>42</v>
      </c>
      <c r="C27" s="375"/>
      <c r="D27" s="6">
        <f>SUM(E27:H27)</f>
        <v>6</v>
      </c>
      <c r="E27" s="125">
        <f>IF(E26&gt;M26,2,0)+IF(E26&lt;M26,0)+IF(E26=M26,1)</f>
        <v>0</v>
      </c>
      <c r="F27" s="126">
        <f>IF(F26&gt;N26,2,0)+IF(F26&lt;N26,0)+IF(F26=N26,1)</f>
        <v>2</v>
      </c>
      <c r="G27" s="126">
        <f>IF(G26&gt;O26,2,0)+IF(G26&lt;O26,0)+IF(G26=O26,1)</f>
        <v>2</v>
      </c>
      <c r="H27" s="127">
        <f>IF(H26&gt;P26,2,0)+IF(H26&lt;P26,0)+IF(H26=P26,1)</f>
        <v>2</v>
      </c>
      <c r="J27" s="374" t="s">
        <v>42</v>
      </c>
      <c r="K27" s="375"/>
      <c r="L27" s="6">
        <f>SUM(M27:P27)</f>
        <v>2</v>
      </c>
      <c r="M27" s="125">
        <f>IF(M26&gt;E26,2,0)+IF(M26&lt;E26,0)+IF(M26=E26,1)</f>
        <v>2</v>
      </c>
      <c r="N27" s="126">
        <f>IF(N26&gt;F26,2,0)+IF(N26&lt;F26,0)+IF(N26=F26,1)</f>
        <v>0</v>
      </c>
      <c r="O27" s="126">
        <f>IF(O26&gt;G26,2,0)+IF(O26&lt;G26,0)+IF(O26=G26,1)</f>
        <v>0</v>
      </c>
      <c r="P27" s="127">
        <f>IF(P26&gt;H26,2,0)+IF(P26&lt;H26,0)+IF(P26=H26,1)</f>
        <v>0</v>
      </c>
    </row>
    <row r="28" spans="2:16" ht="15.75" thickBot="1"/>
    <row r="29" spans="2:16" ht="30.75" thickBot="1">
      <c r="B29" s="379" t="s">
        <v>97</v>
      </c>
      <c r="C29" s="380"/>
      <c r="D29" s="380"/>
      <c r="E29" s="380"/>
      <c r="F29" s="380"/>
      <c r="G29" s="380"/>
      <c r="H29" s="381"/>
      <c r="I29" s="143"/>
      <c r="J29" s="379" t="s">
        <v>96</v>
      </c>
      <c r="K29" s="380"/>
      <c r="L29" s="380"/>
      <c r="M29" s="380"/>
      <c r="N29" s="380"/>
      <c r="O29" s="380"/>
      <c r="P29" s="381"/>
    </row>
    <row r="30" spans="2:16" ht="17.25">
      <c r="B30" s="382" t="s">
        <v>289</v>
      </c>
      <c r="C30" s="383"/>
      <c r="D30" s="384"/>
      <c r="E30" s="113">
        <v>101</v>
      </c>
      <c r="F30" s="114">
        <v>98</v>
      </c>
      <c r="G30" s="114">
        <v>86</v>
      </c>
      <c r="H30" s="115">
        <f t="shared" ref="H30:H35" si="6">SUM(E30:G30)</f>
        <v>285</v>
      </c>
      <c r="J30" s="382" t="s">
        <v>266</v>
      </c>
      <c r="K30" s="383"/>
      <c r="L30" s="384"/>
      <c r="M30" s="113">
        <v>118</v>
      </c>
      <c r="N30" s="114">
        <v>118</v>
      </c>
      <c r="O30" s="114">
        <v>99</v>
      </c>
      <c r="P30" s="115">
        <f t="shared" ref="P30:P35" si="7">SUM(M30:O30)</f>
        <v>335</v>
      </c>
    </row>
    <row r="31" spans="2:16" ht="17.25">
      <c r="B31" s="376" t="s">
        <v>77</v>
      </c>
      <c r="C31" s="377"/>
      <c r="D31" s="378"/>
      <c r="E31" s="116">
        <v>104</v>
      </c>
      <c r="F31" s="117">
        <v>81</v>
      </c>
      <c r="G31" s="117">
        <v>87</v>
      </c>
      <c r="H31" s="118">
        <f t="shared" si="6"/>
        <v>272</v>
      </c>
      <c r="J31" s="376" t="s">
        <v>154</v>
      </c>
      <c r="K31" s="377"/>
      <c r="L31" s="378"/>
      <c r="M31" s="116">
        <v>127</v>
      </c>
      <c r="N31" s="117">
        <v>103</v>
      </c>
      <c r="O31" s="117">
        <v>113</v>
      </c>
      <c r="P31" s="118">
        <f t="shared" si="7"/>
        <v>343</v>
      </c>
    </row>
    <row r="32" spans="2:16" ht="17.25">
      <c r="B32" s="376" t="s">
        <v>288</v>
      </c>
      <c r="C32" s="377"/>
      <c r="D32" s="378"/>
      <c r="E32" s="116">
        <v>97</v>
      </c>
      <c r="F32" s="117">
        <v>101</v>
      </c>
      <c r="G32" s="117">
        <v>125</v>
      </c>
      <c r="H32" s="118">
        <f t="shared" si="6"/>
        <v>323</v>
      </c>
      <c r="J32" s="376" t="s">
        <v>262</v>
      </c>
      <c r="K32" s="377"/>
      <c r="L32" s="378"/>
      <c r="M32" s="116">
        <v>108</v>
      </c>
      <c r="N32" s="117">
        <v>119</v>
      </c>
      <c r="O32" s="117">
        <v>113</v>
      </c>
      <c r="P32" s="118">
        <f t="shared" si="7"/>
        <v>340</v>
      </c>
    </row>
    <row r="33" spans="2:16" ht="17.25">
      <c r="B33" s="376" t="s">
        <v>290</v>
      </c>
      <c r="C33" s="377"/>
      <c r="D33" s="378"/>
      <c r="E33" s="116">
        <v>121</v>
      </c>
      <c r="F33" s="117">
        <v>118</v>
      </c>
      <c r="G33" s="117">
        <v>112</v>
      </c>
      <c r="H33" s="118">
        <f t="shared" si="6"/>
        <v>351</v>
      </c>
      <c r="J33" s="376" t="s">
        <v>265</v>
      </c>
      <c r="K33" s="377"/>
      <c r="L33" s="378"/>
      <c r="M33" s="116">
        <v>116</v>
      </c>
      <c r="N33" s="117">
        <v>118</v>
      </c>
      <c r="O33" s="117">
        <v>106</v>
      </c>
      <c r="P33" s="118">
        <f t="shared" si="7"/>
        <v>340</v>
      </c>
    </row>
    <row r="34" spans="2:16" ht="18" thickBot="1">
      <c r="B34" s="368" t="s">
        <v>286</v>
      </c>
      <c r="C34" s="369"/>
      <c r="D34" s="370"/>
      <c r="E34" s="119">
        <v>119</v>
      </c>
      <c r="F34" s="120">
        <v>97</v>
      </c>
      <c r="G34" s="120">
        <v>112</v>
      </c>
      <c r="H34" s="121">
        <f t="shared" si="6"/>
        <v>328</v>
      </c>
      <c r="J34" s="368" t="s">
        <v>264</v>
      </c>
      <c r="K34" s="369"/>
      <c r="L34" s="370"/>
      <c r="M34" s="119">
        <v>102</v>
      </c>
      <c r="N34" s="120">
        <v>114</v>
      </c>
      <c r="O34" s="120">
        <v>93</v>
      </c>
      <c r="P34" s="121">
        <f t="shared" si="7"/>
        <v>309</v>
      </c>
    </row>
    <row r="35" spans="2:16" ht="19.5" thickBot="1">
      <c r="B35" s="371" t="s">
        <v>43</v>
      </c>
      <c r="C35" s="372"/>
      <c r="D35" s="373"/>
      <c r="E35" s="122">
        <f>SUM(E30:E34)</f>
        <v>542</v>
      </c>
      <c r="F35" s="123">
        <f>SUM(F30:F34)</f>
        <v>495</v>
      </c>
      <c r="G35" s="123">
        <f>SUM(G30:G34)</f>
        <v>522</v>
      </c>
      <c r="H35" s="124">
        <f t="shared" si="6"/>
        <v>1559</v>
      </c>
      <c r="J35" s="371" t="s">
        <v>43</v>
      </c>
      <c r="K35" s="372"/>
      <c r="L35" s="373"/>
      <c r="M35" s="122">
        <f>SUM(M30:M34)</f>
        <v>571</v>
      </c>
      <c r="N35" s="123">
        <f>SUM(N30:N34)</f>
        <v>572</v>
      </c>
      <c r="O35" s="123">
        <f>SUM(O30:O34)</f>
        <v>524</v>
      </c>
      <c r="P35" s="124">
        <f t="shared" si="7"/>
        <v>1667</v>
      </c>
    </row>
    <row r="36" spans="2:16" ht="20.25" thickBot="1">
      <c r="B36" s="374" t="s">
        <v>42</v>
      </c>
      <c r="C36" s="375"/>
      <c r="D36" s="6">
        <f>SUM(E36:H36)</f>
        <v>0</v>
      </c>
      <c r="E36" s="125">
        <f>IF(E35&gt;M35,2,0)+IF(E35&lt;M35,0)+IF(E35=M35,1)</f>
        <v>0</v>
      </c>
      <c r="F36" s="126">
        <f>IF(F35&gt;N35,2,0)+IF(F35&lt;N35,0)+IF(F35=N35,1)</f>
        <v>0</v>
      </c>
      <c r="G36" s="126">
        <f>IF(G35&gt;O35,2,0)+IF(G35&lt;O35,0)+IF(G35=O35,1)</f>
        <v>0</v>
      </c>
      <c r="H36" s="127">
        <f>IF(H35&gt;P35,2,0)+IF(H35&lt;P35,0)+IF(H35=P35,1)</f>
        <v>0</v>
      </c>
      <c r="J36" s="374" t="s">
        <v>42</v>
      </c>
      <c r="K36" s="375"/>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85" t="s">
        <v>2</v>
      </c>
      <c r="C38" s="386"/>
      <c r="D38" s="386"/>
      <c r="E38" s="386"/>
      <c r="F38" s="386"/>
      <c r="G38" s="386"/>
      <c r="H38" s="387"/>
      <c r="I38" s="143"/>
      <c r="J38" s="385" t="s">
        <v>95</v>
      </c>
      <c r="K38" s="386"/>
      <c r="L38" s="386"/>
      <c r="M38" s="386"/>
      <c r="N38" s="386"/>
      <c r="O38" s="386"/>
      <c r="P38" s="387"/>
    </row>
    <row r="39" spans="2:16" ht="17.25">
      <c r="B39" s="382" t="s">
        <v>272</v>
      </c>
      <c r="C39" s="383"/>
      <c r="D39" s="384"/>
      <c r="E39" s="113">
        <v>119</v>
      </c>
      <c r="F39" s="114">
        <v>131</v>
      </c>
      <c r="G39" s="114">
        <v>111</v>
      </c>
      <c r="H39" s="115">
        <f t="shared" ref="H39:H44" si="8">SUM(E39:G39)</f>
        <v>361</v>
      </c>
      <c r="J39" s="382" t="s">
        <v>229</v>
      </c>
      <c r="K39" s="383"/>
      <c r="L39" s="384"/>
      <c r="M39" s="113">
        <v>154</v>
      </c>
      <c r="N39" s="114">
        <v>128</v>
      </c>
      <c r="O39" s="114">
        <v>120</v>
      </c>
      <c r="P39" s="115">
        <f t="shared" ref="P39:P44" si="9">SUM(M39:O39)</f>
        <v>402</v>
      </c>
    </row>
    <row r="40" spans="2:16" ht="17.25">
      <c r="B40" s="376" t="s">
        <v>276</v>
      </c>
      <c r="C40" s="377"/>
      <c r="D40" s="378"/>
      <c r="E40" s="116">
        <v>130</v>
      </c>
      <c r="F40" s="117">
        <v>109</v>
      </c>
      <c r="G40" s="117">
        <v>117</v>
      </c>
      <c r="H40" s="118">
        <f t="shared" si="8"/>
        <v>356</v>
      </c>
      <c r="J40" s="376" t="s">
        <v>170</v>
      </c>
      <c r="K40" s="377"/>
      <c r="L40" s="378"/>
      <c r="M40" s="116">
        <v>105</v>
      </c>
      <c r="N40" s="117">
        <v>111</v>
      </c>
      <c r="O40" s="117">
        <v>119</v>
      </c>
      <c r="P40" s="118">
        <f t="shared" si="9"/>
        <v>335</v>
      </c>
    </row>
    <row r="41" spans="2:16" ht="17.25">
      <c r="B41" s="376" t="s">
        <v>275</v>
      </c>
      <c r="C41" s="377"/>
      <c r="D41" s="378"/>
      <c r="E41" s="116">
        <v>123</v>
      </c>
      <c r="F41" s="117">
        <v>106</v>
      </c>
      <c r="G41" s="117">
        <v>97</v>
      </c>
      <c r="H41" s="118">
        <f t="shared" si="8"/>
        <v>326</v>
      </c>
      <c r="J41" s="376" t="s">
        <v>157</v>
      </c>
      <c r="K41" s="377"/>
      <c r="L41" s="378"/>
      <c r="M41" s="116">
        <v>128</v>
      </c>
      <c r="N41" s="117">
        <v>110</v>
      </c>
      <c r="O41" s="117">
        <v>138</v>
      </c>
      <c r="P41" s="118">
        <f t="shared" si="9"/>
        <v>376</v>
      </c>
    </row>
    <row r="42" spans="2:16" ht="17.25">
      <c r="B42" s="376" t="s">
        <v>348</v>
      </c>
      <c r="C42" s="377"/>
      <c r="D42" s="378"/>
      <c r="E42" s="116">
        <v>91</v>
      </c>
      <c r="F42" s="117">
        <v>113</v>
      </c>
      <c r="G42" s="117">
        <v>148</v>
      </c>
      <c r="H42" s="118">
        <f t="shared" si="8"/>
        <v>352</v>
      </c>
      <c r="J42" s="376" t="s">
        <v>158</v>
      </c>
      <c r="K42" s="377"/>
      <c r="L42" s="378"/>
      <c r="M42" s="116">
        <v>104</v>
      </c>
      <c r="N42" s="117">
        <v>109</v>
      </c>
      <c r="O42" s="117">
        <v>109</v>
      </c>
      <c r="P42" s="118">
        <f t="shared" si="9"/>
        <v>322</v>
      </c>
    </row>
    <row r="43" spans="2:16" ht="18" thickBot="1">
      <c r="B43" s="368" t="s">
        <v>274</v>
      </c>
      <c r="C43" s="369"/>
      <c r="D43" s="370"/>
      <c r="E43" s="119">
        <v>98</v>
      </c>
      <c r="F43" s="120">
        <v>130</v>
      </c>
      <c r="G43" s="120">
        <v>123</v>
      </c>
      <c r="H43" s="121">
        <f t="shared" si="8"/>
        <v>351</v>
      </c>
      <c r="J43" s="368" t="s">
        <v>64</v>
      </c>
      <c r="K43" s="369"/>
      <c r="L43" s="370"/>
      <c r="M43" s="119">
        <v>132</v>
      </c>
      <c r="N43" s="120">
        <v>134</v>
      </c>
      <c r="O43" s="120">
        <v>113</v>
      </c>
      <c r="P43" s="121">
        <f t="shared" si="9"/>
        <v>379</v>
      </c>
    </row>
    <row r="44" spans="2:16" ht="19.5" thickBot="1">
      <c r="B44" s="371" t="s">
        <v>43</v>
      </c>
      <c r="C44" s="372"/>
      <c r="D44" s="373"/>
      <c r="E44" s="122">
        <f>SUM(E39:E43)</f>
        <v>561</v>
      </c>
      <c r="F44" s="123">
        <f>SUM(F39:F43)</f>
        <v>589</v>
      </c>
      <c r="G44" s="123">
        <f>SUM(G39:G43)</f>
        <v>596</v>
      </c>
      <c r="H44" s="124">
        <f t="shared" si="8"/>
        <v>1746</v>
      </c>
      <c r="J44" s="371" t="s">
        <v>43</v>
      </c>
      <c r="K44" s="372"/>
      <c r="L44" s="373"/>
      <c r="M44" s="122">
        <f>SUM(M39:M43)</f>
        <v>623</v>
      </c>
      <c r="N44" s="123">
        <f>SUM(N39:N43)</f>
        <v>592</v>
      </c>
      <c r="O44" s="123">
        <f>SUM(O39:O43)</f>
        <v>599</v>
      </c>
      <c r="P44" s="124">
        <f t="shared" si="9"/>
        <v>1814</v>
      </c>
    </row>
    <row r="45" spans="2:16" ht="20.25" thickBot="1">
      <c r="B45" s="374" t="s">
        <v>42</v>
      </c>
      <c r="C45" s="375"/>
      <c r="D45" s="6">
        <f>SUM(E45:H45)</f>
        <v>0</v>
      </c>
      <c r="E45" s="125">
        <f>IF(E44&gt;M44,2,0)+IF(E44&lt;M44,0)+IF(E44=M44,1)</f>
        <v>0</v>
      </c>
      <c r="F45" s="126">
        <f>IF(F44&gt;N44,2,0)+IF(F44&lt;N44,0)+IF(F44=N44,1)</f>
        <v>0</v>
      </c>
      <c r="G45" s="126">
        <f>IF(G44&gt;O44,2,0)+IF(G44&lt;O44,0)+IF(G44=O44,1)</f>
        <v>0</v>
      </c>
      <c r="H45" s="127">
        <f>IF(H44&gt;P44,2,0)+IF(H44&lt;P44,0)+IF(H44=P44,1)</f>
        <v>0</v>
      </c>
      <c r="J45" s="374" t="s">
        <v>42</v>
      </c>
      <c r="K45" s="375"/>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9" t="s">
        <v>1</v>
      </c>
      <c r="C47" s="380"/>
      <c r="D47" s="380"/>
      <c r="E47" s="380"/>
      <c r="F47" s="380"/>
      <c r="G47" s="380"/>
      <c r="H47" s="381"/>
      <c r="I47" s="143"/>
      <c r="J47" s="379" t="s">
        <v>176</v>
      </c>
      <c r="K47" s="380"/>
      <c r="L47" s="380"/>
      <c r="M47" s="380"/>
      <c r="N47" s="380"/>
      <c r="O47" s="380"/>
      <c r="P47" s="381"/>
    </row>
    <row r="48" spans="2:16" ht="17.25">
      <c r="B48" s="382" t="s">
        <v>220</v>
      </c>
      <c r="C48" s="383"/>
      <c r="D48" s="384"/>
      <c r="E48" s="113">
        <v>110</v>
      </c>
      <c r="F48" s="114">
        <v>105</v>
      </c>
      <c r="G48" s="114">
        <v>112</v>
      </c>
      <c r="H48" s="115">
        <f t="shared" ref="H48:H53" si="10">SUM(E48:G48)</f>
        <v>327</v>
      </c>
      <c r="J48" s="382" t="s">
        <v>67</v>
      </c>
      <c r="K48" s="383"/>
      <c r="L48" s="384"/>
      <c r="M48" s="113">
        <v>108</v>
      </c>
      <c r="N48" s="114">
        <v>130</v>
      </c>
      <c r="O48" s="114">
        <v>89</v>
      </c>
      <c r="P48" s="115">
        <f t="shared" ref="P48:P53" si="11">SUM(M48:O48)</f>
        <v>327</v>
      </c>
    </row>
    <row r="49" spans="2:16" ht="17.25">
      <c r="B49" s="376" t="s">
        <v>260</v>
      </c>
      <c r="C49" s="377"/>
      <c r="D49" s="378"/>
      <c r="E49" s="116">
        <v>95</v>
      </c>
      <c r="F49" s="117">
        <v>127</v>
      </c>
      <c r="G49" s="117">
        <v>107</v>
      </c>
      <c r="H49" s="118">
        <f t="shared" si="10"/>
        <v>329</v>
      </c>
      <c r="J49" s="376" t="s">
        <v>300</v>
      </c>
      <c r="K49" s="377"/>
      <c r="L49" s="378"/>
      <c r="M49" s="116">
        <v>94</v>
      </c>
      <c r="N49" s="117">
        <v>113</v>
      </c>
      <c r="O49" s="117">
        <v>127</v>
      </c>
      <c r="P49" s="118">
        <f t="shared" si="11"/>
        <v>334</v>
      </c>
    </row>
    <row r="50" spans="2:16" ht="17.25">
      <c r="B50" s="376" t="s">
        <v>259</v>
      </c>
      <c r="C50" s="377"/>
      <c r="D50" s="378"/>
      <c r="E50" s="116">
        <v>120</v>
      </c>
      <c r="F50" s="117">
        <v>96</v>
      </c>
      <c r="G50" s="117">
        <v>119</v>
      </c>
      <c r="H50" s="118">
        <f t="shared" si="10"/>
        <v>335</v>
      </c>
      <c r="J50" s="376" t="s">
        <v>255</v>
      </c>
      <c r="K50" s="377"/>
      <c r="L50" s="378"/>
      <c r="M50" s="116">
        <v>100</v>
      </c>
      <c r="N50" s="117">
        <v>118</v>
      </c>
      <c r="O50" s="117">
        <v>103</v>
      </c>
      <c r="P50" s="118">
        <f t="shared" si="11"/>
        <v>321</v>
      </c>
    </row>
    <row r="51" spans="2:16" ht="17.25">
      <c r="B51" s="376" t="s">
        <v>258</v>
      </c>
      <c r="C51" s="377"/>
      <c r="D51" s="378"/>
      <c r="E51" s="116">
        <v>149</v>
      </c>
      <c r="F51" s="117">
        <v>118</v>
      </c>
      <c r="G51" s="117">
        <v>104</v>
      </c>
      <c r="H51" s="118">
        <f t="shared" si="10"/>
        <v>371</v>
      </c>
      <c r="J51" s="376" t="s">
        <v>349</v>
      </c>
      <c r="K51" s="377"/>
      <c r="L51" s="378"/>
      <c r="M51" s="116">
        <v>124</v>
      </c>
      <c r="N51" s="117">
        <v>127</v>
      </c>
      <c r="O51" s="117">
        <v>136</v>
      </c>
      <c r="P51" s="118">
        <f t="shared" si="11"/>
        <v>387</v>
      </c>
    </row>
    <row r="52" spans="2:16" ht="18" thickBot="1">
      <c r="B52" s="368" t="s">
        <v>333</v>
      </c>
      <c r="C52" s="369"/>
      <c r="D52" s="370"/>
      <c r="E52" s="119">
        <v>139</v>
      </c>
      <c r="F52" s="120">
        <v>127</v>
      </c>
      <c r="G52" s="120">
        <v>118</v>
      </c>
      <c r="H52" s="121">
        <f t="shared" si="10"/>
        <v>384</v>
      </c>
      <c r="J52" s="368" t="s">
        <v>256</v>
      </c>
      <c r="K52" s="369"/>
      <c r="L52" s="370"/>
      <c r="M52" s="119">
        <v>114</v>
      </c>
      <c r="N52" s="120">
        <v>110</v>
      </c>
      <c r="O52" s="120">
        <v>144</v>
      </c>
      <c r="P52" s="121">
        <f t="shared" si="11"/>
        <v>368</v>
      </c>
    </row>
    <row r="53" spans="2:16" ht="19.5" thickBot="1">
      <c r="B53" s="371" t="s">
        <v>43</v>
      </c>
      <c r="C53" s="372"/>
      <c r="D53" s="373"/>
      <c r="E53" s="122">
        <f>SUM(E48:E52)</f>
        <v>613</v>
      </c>
      <c r="F53" s="123">
        <f>SUM(F48:F52)</f>
        <v>573</v>
      </c>
      <c r="G53" s="123">
        <f>SUM(G48:G52)</f>
        <v>560</v>
      </c>
      <c r="H53" s="124">
        <f t="shared" si="10"/>
        <v>1746</v>
      </c>
      <c r="J53" s="371" t="s">
        <v>43</v>
      </c>
      <c r="K53" s="372"/>
      <c r="L53" s="373"/>
      <c r="M53" s="122">
        <f>SUM(M48:M52)</f>
        <v>540</v>
      </c>
      <c r="N53" s="123">
        <f>SUM(N48:N52)</f>
        <v>598</v>
      </c>
      <c r="O53" s="123">
        <f>SUM(O48:O52)</f>
        <v>599</v>
      </c>
      <c r="P53" s="124">
        <f t="shared" si="11"/>
        <v>1737</v>
      </c>
    </row>
    <row r="54" spans="2:16" ht="20.25" thickBot="1">
      <c r="B54" s="374" t="s">
        <v>42</v>
      </c>
      <c r="C54" s="375"/>
      <c r="D54" s="6">
        <f>SUM(E54:H54)</f>
        <v>4</v>
      </c>
      <c r="E54" s="125">
        <f>IF(E53&gt;M53,2,0)+IF(E53&lt;M53,0)+IF(E53=M53,1)</f>
        <v>2</v>
      </c>
      <c r="F54" s="126">
        <f>IF(F53&gt;N53,2,0)+IF(F53&lt;N53,0)+IF(F53=N53,1)</f>
        <v>0</v>
      </c>
      <c r="G54" s="126">
        <f>IF(G53&gt;O53,2,0)+IF(G53&lt;O53,0)+IF(G53=O53,1)</f>
        <v>0</v>
      </c>
      <c r="H54" s="127">
        <f>IF(H53&gt;P53,2,0)+IF(H53&lt;P53,0)+IF(H53=P53,1)</f>
        <v>2</v>
      </c>
      <c r="J54" s="374" t="s">
        <v>42</v>
      </c>
      <c r="K54" s="375"/>
      <c r="L54" s="6">
        <f>SUM(M54:P54)</f>
        <v>4</v>
      </c>
      <c r="M54" s="125">
        <f>IF(M53&gt;E53,2,0)+IF(M53&lt;E53,0)+IF(M53=E53,1)</f>
        <v>0</v>
      </c>
      <c r="N54" s="126">
        <f>IF(N53&gt;F53,2,0)+IF(N53&lt;F53,0)+IF(N53=F53,1)</f>
        <v>2</v>
      </c>
      <c r="O54" s="126">
        <f>IF(O53&gt;G53,2,0)+IF(O53&lt;G53,0)+IF(O53=G53,1)</f>
        <v>2</v>
      </c>
      <c r="P54" s="127">
        <f>IF(P53&gt;H53,2,0)+IF(P53&lt;H53,0)+IF(P53=H53,1)</f>
        <v>0</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169</v>
      </c>
      <c r="C57" s="366"/>
      <c r="D57" s="366"/>
      <c r="E57" s="11" t="s">
        <v>172</v>
      </c>
      <c r="F57" s="366" t="s">
        <v>163</v>
      </c>
      <c r="G57" s="366"/>
      <c r="H57" s="367"/>
      <c r="I57" s="144"/>
      <c r="J57" s="365" t="s">
        <v>169</v>
      </c>
      <c r="K57" s="366"/>
      <c r="L57" s="366"/>
      <c r="M57" s="11" t="s">
        <v>172</v>
      </c>
      <c r="N57" s="366" t="s">
        <v>176</v>
      </c>
      <c r="O57" s="366"/>
      <c r="P57" s="367"/>
    </row>
    <row r="58" spans="2:16" ht="16.5">
      <c r="B58" s="359" t="s">
        <v>176</v>
      </c>
      <c r="C58" s="360"/>
      <c r="D58" s="360"/>
      <c r="E58" s="11" t="s">
        <v>172</v>
      </c>
      <c r="F58" s="360" t="s">
        <v>155</v>
      </c>
      <c r="G58" s="360"/>
      <c r="H58" s="361"/>
      <c r="I58" s="144"/>
      <c r="J58" s="359" t="s">
        <v>163</v>
      </c>
      <c r="K58" s="360"/>
      <c r="L58" s="360"/>
      <c r="M58" s="11" t="s">
        <v>172</v>
      </c>
      <c r="N58" s="360" t="s">
        <v>95</v>
      </c>
      <c r="O58" s="360"/>
      <c r="P58" s="361"/>
    </row>
    <row r="59" spans="2:16" ht="16.5">
      <c r="B59" s="359" t="s">
        <v>95</v>
      </c>
      <c r="C59" s="360"/>
      <c r="D59" s="360"/>
      <c r="E59" s="11" t="s">
        <v>172</v>
      </c>
      <c r="F59" s="360" t="s">
        <v>142</v>
      </c>
      <c r="G59" s="360"/>
      <c r="H59" s="361"/>
      <c r="I59" s="144"/>
      <c r="J59" s="359" t="s">
        <v>155</v>
      </c>
      <c r="K59" s="360"/>
      <c r="L59" s="360"/>
      <c r="M59" s="11" t="s">
        <v>172</v>
      </c>
      <c r="N59" s="360" t="s">
        <v>96</v>
      </c>
      <c r="O59" s="360"/>
      <c r="P59" s="361"/>
    </row>
    <row r="60" spans="2:16" ht="16.5">
      <c r="B60" s="359" t="s">
        <v>96</v>
      </c>
      <c r="C60" s="360"/>
      <c r="D60" s="360"/>
      <c r="E60" s="11" t="s">
        <v>172</v>
      </c>
      <c r="F60" s="360" t="s">
        <v>228</v>
      </c>
      <c r="G60" s="360"/>
      <c r="H60" s="361"/>
      <c r="I60" s="144"/>
      <c r="J60" s="359" t="s">
        <v>142</v>
      </c>
      <c r="K60" s="360"/>
      <c r="L60" s="360"/>
      <c r="M60" s="11" t="s">
        <v>172</v>
      </c>
      <c r="N60" s="360" t="s">
        <v>175</v>
      </c>
      <c r="O60" s="360"/>
      <c r="P60" s="361"/>
    </row>
    <row r="61" spans="2:16" ht="16.5">
      <c r="B61" s="359" t="s">
        <v>175</v>
      </c>
      <c r="C61" s="360"/>
      <c r="D61" s="360"/>
      <c r="E61" s="11" t="s">
        <v>172</v>
      </c>
      <c r="F61" s="360" t="s">
        <v>1</v>
      </c>
      <c r="G61" s="360"/>
      <c r="H61" s="361"/>
      <c r="I61" s="144"/>
      <c r="J61" s="359" t="s">
        <v>228</v>
      </c>
      <c r="K61" s="360"/>
      <c r="L61" s="360"/>
      <c r="M61" s="11" t="s">
        <v>172</v>
      </c>
      <c r="N61" s="360" t="s">
        <v>97</v>
      </c>
      <c r="O61" s="360"/>
      <c r="P61" s="361"/>
    </row>
    <row r="62" spans="2:16" ht="17.25" thickBot="1">
      <c r="B62" s="356" t="s">
        <v>97</v>
      </c>
      <c r="C62" s="357"/>
      <c r="D62" s="357"/>
      <c r="E62" s="145" t="s">
        <v>172</v>
      </c>
      <c r="F62" s="357" t="s">
        <v>2</v>
      </c>
      <c r="G62" s="357"/>
      <c r="H62" s="358"/>
      <c r="I62" s="144"/>
      <c r="J62" s="356" t="s">
        <v>2</v>
      </c>
      <c r="K62" s="357"/>
      <c r="L62" s="357"/>
      <c r="M62" s="145" t="s">
        <v>172</v>
      </c>
      <c r="N62" s="357" t="s">
        <v>1</v>
      </c>
      <c r="O62" s="357"/>
      <c r="P62" s="35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3" priority="14" operator="greaterThanOrEqual">
      <formula>150</formula>
    </cfRule>
  </conditionalFormatting>
  <conditionalFormatting sqref="E12:G16">
    <cfRule type="cellIs" dxfId="72" priority="17" operator="greaterThanOrEqual">
      <formula>150</formula>
    </cfRule>
  </conditionalFormatting>
  <conditionalFormatting sqref="E21:G25">
    <cfRule type="cellIs" dxfId="71" priority="8" operator="greaterThanOrEqual">
      <formula>150</formula>
    </cfRule>
  </conditionalFormatting>
  <conditionalFormatting sqref="E30:G34">
    <cfRule type="cellIs" dxfId="70" priority="11" operator="greaterThanOrEqual">
      <formula>150</formula>
    </cfRule>
  </conditionalFormatting>
  <conditionalFormatting sqref="E39:G43">
    <cfRule type="cellIs" dxfId="69" priority="2" operator="greaterThanOrEqual">
      <formula>150</formula>
    </cfRule>
  </conditionalFormatting>
  <conditionalFormatting sqref="E48:G52">
    <cfRule type="cellIs" dxfId="68" priority="5" operator="greaterThanOrEqual">
      <formula>150</formula>
    </cfRule>
  </conditionalFormatting>
  <conditionalFormatting sqref="H3:H7 P3:P7">
    <cfRule type="cellIs" dxfId="67" priority="15" operator="greaterThanOrEqual">
      <formula>400</formula>
    </cfRule>
  </conditionalFormatting>
  <conditionalFormatting sqref="H12:H16 P12:P16">
    <cfRule type="cellIs" dxfId="66" priority="18" operator="greaterThanOrEqual">
      <formula>400</formula>
    </cfRule>
  </conditionalFormatting>
  <conditionalFormatting sqref="H21:H25 P21:P25">
    <cfRule type="cellIs" dxfId="65" priority="9" operator="greaterThanOrEqual">
      <formula>400</formula>
    </cfRule>
  </conditionalFormatting>
  <conditionalFormatting sqref="H30:H34 P30:P34">
    <cfRule type="cellIs" dxfId="64" priority="12" operator="greaterThanOrEqual">
      <formula>400</formula>
    </cfRule>
  </conditionalFormatting>
  <conditionalFormatting sqref="H39:H43 P39:P43">
    <cfRule type="cellIs" dxfId="63" priority="3" operator="greaterThanOrEqual">
      <formula>400</formula>
    </cfRule>
  </conditionalFormatting>
  <conditionalFormatting sqref="H48:H52 P48:P52">
    <cfRule type="cellIs" dxfId="62" priority="6" operator="greaterThanOrEqual">
      <formula>400</formula>
    </cfRule>
  </conditionalFormatting>
  <conditionalFormatting sqref="M3:O7">
    <cfRule type="cellIs" dxfId="61" priority="13" operator="greaterThanOrEqual">
      <formula>150</formula>
    </cfRule>
  </conditionalFormatting>
  <conditionalFormatting sqref="M12:O16">
    <cfRule type="cellIs" dxfId="60" priority="16" operator="greaterThanOrEqual">
      <formula>150</formula>
    </cfRule>
  </conditionalFormatting>
  <conditionalFormatting sqref="M21:O25">
    <cfRule type="cellIs" dxfId="59" priority="7" operator="greaterThanOrEqual">
      <formula>150</formula>
    </cfRule>
  </conditionalFormatting>
  <conditionalFormatting sqref="M30:O34">
    <cfRule type="cellIs" dxfId="58" priority="10" operator="greaterThanOrEqual">
      <formula>150</formula>
    </cfRule>
  </conditionalFormatting>
  <conditionalFormatting sqref="M39:O43">
    <cfRule type="cellIs" dxfId="57" priority="1" operator="greaterThanOrEqual">
      <formula>150</formula>
    </cfRule>
  </conditionalFormatting>
  <conditionalFormatting sqref="M48:O52">
    <cfRule type="cellIs" dxfId="56" priority="4" operator="greaterThanOrEqual">
      <formula>150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topLeftCell="A16"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350</v>
      </c>
      <c r="B1" s="388"/>
      <c r="C1" s="388"/>
      <c r="D1" s="388"/>
      <c r="E1" s="388"/>
      <c r="F1" s="388"/>
      <c r="G1" s="388"/>
      <c r="H1" s="388"/>
      <c r="I1" s="388"/>
      <c r="J1" s="388"/>
      <c r="K1" s="388"/>
      <c r="L1" s="388"/>
      <c r="M1" s="388"/>
      <c r="N1" s="388"/>
      <c r="O1" s="388"/>
      <c r="P1" s="388"/>
      <c r="Q1" s="388"/>
    </row>
    <row r="2" spans="1:17" ht="30.75" thickBot="1">
      <c r="B2" s="385" t="s">
        <v>97</v>
      </c>
      <c r="C2" s="386"/>
      <c r="D2" s="386"/>
      <c r="E2" s="386"/>
      <c r="F2" s="386"/>
      <c r="G2" s="386"/>
      <c r="H2" s="387"/>
      <c r="I2" s="143"/>
      <c r="J2" s="385" t="s">
        <v>2</v>
      </c>
      <c r="K2" s="386"/>
      <c r="L2" s="386"/>
      <c r="M2" s="386"/>
      <c r="N2" s="386"/>
      <c r="O2" s="386"/>
      <c r="P2" s="387"/>
    </row>
    <row r="3" spans="1:17" ht="17.25">
      <c r="B3" s="382" t="s">
        <v>288</v>
      </c>
      <c r="C3" s="383"/>
      <c r="D3" s="384"/>
      <c r="E3" s="113">
        <v>122</v>
      </c>
      <c r="F3" s="114">
        <v>145</v>
      </c>
      <c r="G3" s="114">
        <v>89</v>
      </c>
      <c r="H3" s="115">
        <f t="shared" ref="H3:H8" si="0">SUM(E3:G3)</f>
        <v>356</v>
      </c>
      <c r="J3" s="382" t="s">
        <v>275</v>
      </c>
      <c r="K3" s="383"/>
      <c r="L3" s="384"/>
      <c r="M3" s="113">
        <v>114</v>
      </c>
      <c r="N3" s="114">
        <v>105</v>
      </c>
      <c r="O3" s="114">
        <v>121</v>
      </c>
      <c r="P3" s="115">
        <f t="shared" ref="P3:P8" si="1">SUM(M3:O3)</f>
        <v>340</v>
      </c>
    </row>
    <row r="4" spans="1:17" ht="17.25">
      <c r="B4" s="376" t="s">
        <v>77</v>
      </c>
      <c r="C4" s="377"/>
      <c r="D4" s="378"/>
      <c r="E4" s="116">
        <v>71</v>
      </c>
      <c r="F4" s="117">
        <v>90</v>
      </c>
      <c r="G4" s="117">
        <v>86</v>
      </c>
      <c r="H4" s="118">
        <f t="shared" si="0"/>
        <v>247</v>
      </c>
      <c r="J4" s="376" t="s">
        <v>276</v>
      </c>
      <c r="K4" s="377"/>
      <c r="L4" s="378"/>
      <c r="M4" s="116">
        <v>143</v>
      </c>
      <c r="N4" s="117">
        <v>135</v>
      </c>
      <c r="O4" s="117">
        <v>130</v>
      </c>
      <c r="P4" s="118">
        <f t="shared" si="1"/>
        <v>408</v>
      </c>
    </row>
    <row r="5" spans="1:17" ht="17.25">
      <c r="B5" s="376" t="s">
        <v>354</v>
      </c>
      <c r="C5" s="377"/>
      <c r="D5" s="378"/>
      <c r="E5" s="116">
        <v>98</v>
      </c>
      <c r="F5" s="117">
        <v>102</v>
      </c>
      <c r="G5" s="117">
        <v>164</v>
      </c>
      <c r="H5" s="118">
        <f t="shared" si="0"/>
        <v>364</v>
      </c>
      <c r="J5" s="376" t="s">
        <v>70</v>
      </c>
      <c r="K5" s="377"/>
      <c r="L5" s="378"/>
      <c r="M5" s="116">
        <v>87</v>
      </c>
      <c r="N5" s="117">
        <v>97</v>
      </c>
      <c r="O5" s="117">
        <v>120</v>
      </c>
      <c r="P5" s="118">
        <f t="shared" si="1"/>
        <v>304</v>
      </c>
    </row>
    <row r="6" spans="1:17" ht="17.25">
      <c r="B6" s="376" t="s">
        <v>287</v>
      </c>
      <c r="C6" s="377"/>
      <c r="D6" s="378"/>
      <c r="E6" s="116">
        <v>141</v>
      </c>
      <c r="F6" s="117">
        <v>101</v>
      </c>
      <c r="G6" s="117">
        <v>104</v>
      </c>
      <c r="H6" s="118">
        <f t="shared" si="0"/>
        <v>346</v>
      </c>
      <c r="J6" s="376" t="s">
        <v>274</v>
      </c>
      <c r="K6" s="377"/>
      <c r="L6" s="378"/>
      <c r="M6" s="116">
        <v>123</v>
      </c>
      <c r="N6" s="117">
        <v>141</v>
      </c>
      <c r="O6" s="117">
        <v>127</v>
      </c>
      <c r="P6" s="118">
        <f t="shared" si="1"/>
        <v>391</v>
      </c>
    </row>
    <row r="7" spans="1:17" ht="18" thickBot="1">
      <c r="B7" s="368" t="s">
        <v>286</v>
      </c>
      <c r="C7" s="369"/>
      <c r="D7" s="370"/>
      <c r="E7" s="119">
        <v>103</v>
      </c>
      <c r="F7" s="120">
        <v>117</v>
      </c>
      <c r="G7" s="120">
        <v>88</v>
      </c>
      <c r="H7" s="121">
        <f t="shared" si="0"/>
        <v>308</v>
      </c>
      <c r="J7" s="368" t="s">
        <v>323</v>
      </c>
      <c r="K7" s="369"/>
      <c r="L7" s="370"/>
      <c r="M7" s="119">
        <v>100</v>
      </c>
      <c r="N7" s="120">
        <v>134</v>
      </c>
      <c r="O7" s="120">
        <v>132</v>
      </c>
      <c r="P7" s="121">
        <f t="shared" si="1"/>
        <v>366</v>
      </c>
    </row>
    <row r="8" spans="1:17" ht="19.5" thickBot="1">
      <c r="B8" s="371" t="s">
        <v>43</v>
      </c>
      <c r="C8" s="372"/>
      <c r="D8" s="373"/>
      <c r="E8" s="122">
        <f>SUM(E3:E7)</f>
        <v>535</v>
      </c>
      <c r="F8" s="123">
        <f>SUM(F3:F7)</f>
        <v>555</v>
      </c>
      <c r="G8" s="123">
        <f>SUM(G3:G7)</f>
        <v>531</v>
      </c>
      <c r="H8" s="124">
        <f t="shared" si="0"/>
        <v>1621</v>
      </c>
      <c r="J8" s="371" t="s">
        <v>43</v>
      </c>
      <c r="K8" s="372"/>
      <c r="L8" s="373"/>
      <c r="M8" s="122">
        <f>SUM(M3:M7)</f>
        <v>567</v>
      </c>
      <c r="N8" s="123">
        <f>SUM(N3:N7)</f>
        <v>612</v>
      </c>
      <c r="O8" s="123">
        <f>SUM(O3:O7)</f>
        <v>630</v>
      </c>
      <c r="P8" s="124">
        <f t="shared" si="1"/>
        <v>1809</v>
      </c>
    </row>
    <row r="9" spans="1:17" ht="20.25" thickBot="1">
      <c r="B9" s="374" t="s">
        <v>42</v>
      </c>
      <c r="C9" s="375"/>
      <c r="D9" s="6">
        <f>SUM(E9:H9)</f>
        <v>0</v>
      </c>
      <c r="E9" s="125">
        <f>IF(E8&gt;M8,2,0)+IF(E8&lt;M8,0)+IF(E8=M8,1)</f>
        <v>0</v>
      </c>
      <c r="F9" s="126">
        <f>IF(F8&gt;N8,2,0)+IF(F8&lt;N8,0)+IF(F8=N8,1)</f>
        <v>0</v>
      </c>
      <c r="G9" s="126">
        <f>IF(G8&gt;O8,2,0)+IF(G8&lt;O8,0)+IF(G8=O8,1)</f>
        <v>0</v>
      </c>
      <c r="H9" s="127">
        <f>IF(H8&gt;P8,2,0)+IF(H8&lt;P8,0)+IF(H8=P8,1)</f>
        <v>0</v>
      </c>
      <c r="J9" s="374" t="s">
        <v>42</v>
      </c>
      <c r="K9" s="375"/>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9" t="s">
        <v>169</v>
      </c>
      <c r="C11" s="380"/>
      <c r="D11" s="380"/>
      <c r="E11" s="380"/>
      <c r="F11" s="380"/>
      <c r="G11" s="380"/>
      <c r="H11" s="381"/>
      <c r="I11" s="143"/>
      <c r="J11" s="379" t="s">
        <v>163</v>
      </c>
      <c r="K11" s="380"/>
      <c r="L11" s="380"/>
      <c r="M11" s="380"/>
      <c r="N11" s="380"/>
      <c r="O11" s="380"/>
      <c r="P11" s="381"/>
    </row>
    <row r="12" spans="1:17" ht="17.25">
      <c r="B12" s="382" t="s">
        <v>280</v>
      </c>
      <c r="C12" s="383"/>
      <c r="D12" s="384"/>
      <c r="E12" s="113">
        <v>117</v>
      </c>
      <c r="F12" s="114">
        <v>103</v>
      </c>
      <c r="G12" s="114">
        <v>109</v>
      </c>
      <c r="H12" s="115">
        <f t="shared" ref="H12:H17" si="2">SUM(E12:G12)</f>
        <v>329</v>
      </c>
      <c r="J12" s="382" t="s">
        <v>268</v>
      </c>
      <c r="K12" s="383"/>
      <c r="L12" s="384"/>
      <c r="M12" s="113">
        <v>103</v>
      </c>
      <c r="N12" s="114">
        <v>104</v>
      </c>
      <c r="O12" s="114">
        <v>128</v>
      </c>
      <c r="P12" s="115">
        <f t="shared" ref="P12:P17" si="3">SUM(M12:O12)</f>
        <v>335</v>
      </c>
    </row>
    <row r="13" spans="1:17" ht="17.25">
      <c r="B13" s="376" t="s">
        <v>278</v>
      </c>
      <c r="C13" s="377"/>
      <c r="D13" s="378"/>
      <c r="E13" s="116">
        <v>118</v>
      </c>
      <c r="F13" s="117">
        <v>94</v>
      </c>
      <c r="G13" s="117">
        <v>96</v>
      </c>
      <c r="H13" s="118">
        <f t="shared" si="2"/>
        <v>308</v>
      </c>
      <c r="J13" s="376" t="s">
        <v>156</v>
      </c>
      <c r="K13" s="377"/>
      <c r="L13" s="378"/>
      <c r="M13" s="116">
        <v>132</v>
      </c>
      <c r="N13" s="117">
        <v>123</v>
      </c>
      <c r="O13" s="117">
        <v>120</v>
      </c>
      <c r="P13" s="118">
        <f t="shared" si="3"/>
        <v>375</v>
      </c>
    </row>
    <row r="14" spans="1:17" ht="17.25">
      <c r="B14" s="376" t="s">
        <v>281</v>
      </c>
      <c r="C14" s="377"/>
      <c r="D14" s="378"/>
      <c r="E14" s="116">
        <v>118</v>
      </c>
      <c r="F14" s="117">
        <v>132</v>
      </c>
      <c r="G14" s="117">
        <v>150</v>
      </c>
      <c r="H14" s="118">
        <f t="shared" si="2"/>
        <v>400</v>
      </c>
      <c r="J14" s="376" t="s">
        <v>269</v>
      </c>
      <c r="K14" s="377"/>
      <c r="L14" s="378"/>
      <c r="M14" s="116">
        <v>133</v>
      </c>
      <c r="N14" s="117">
        <v>125</v>
      </c>
      <c r="O14" s="117">
        <v>96</v>
      </c>
      <c r="P14" s="118">
        <f t="shared" si="3"/>
        <v>354</v>
      </c>
    </row>
    <row r="15" spans="1:17" ht="17.25">
      <c r="B15" s="376" t="s">
        <v>86</v>
      </c>
      <c r="C15" s="377"/>
      <c r="D15" s="378"/>
      <c r="E15" s="116">
        <v>121</v>
      </c>
      <c r="F15" s="117">
        <v>103</v>
      </c>
      <c r="G15" s="117">
        <v>122</v>
      </c>
      <c r="H15" s="118">
        <f t="shared" si="2"/>
        <v>346</v>
      </c>
      <c r="J15" s="376" t="s">
        <v>270</v>
      </c>
      <c r="K15" s="377"/>
      <c r="L15" s="378"/>
      <c r="M15" s="116">
        <v>115</v>
      </c>
      <c r="N15" s="117">
        <v>100</v>
      </c>
      <c r="O15" s="117">
        <v>117</v>
      </c>
      <c r="P15" s="118">
        <f t="shared" si="3"/>
        <v>332</v>
      </c>
    </row>
    <row r="16" spans="1:17" ht="18" thickBot="1">
      <c r="B16" s="368" t="s">
        <v>277</v>
      </c>
      <c r="C16" s="369"/>
      <c r="D16" s="370"/>
      <c r="E16" s="119">
        <v>117</v>
      </c>
      <c r="F16" s="120">
        <v>112</v>
      </c>
      <c r="G16" s="120">
        <v>94</v>
      </c>
      <c r="H16" s="121">
        <f t="shared" si="2"/>
        <v>323</v>
      </c>
      <c r="J16" s="368" t="s">
        <v>271</v>
      </c>
      <c r="K16" s="369"/>
      <c r="L16" s="370"/>
      <c r="M16" s="119">
        <v>96</v>
      </c>
      <c r="N16" s="120">
        <v>132</v>
      </c>
      <c r="O16" s="120">
        <v>131</v>
      </c>
      <c r="P16" s="121">
        <f t="shared" si="3"/>
        <v>359</v>
      </c>
    </row>
    <row r="17" spans="2:16" ht="19.5" thickBot="1">
      <c r="B17" s="371" t="s">
        <v>43</v>
      </c>
      <c r="C17" s="372"/>
      <c r="D17" s="373"/>
      <c r="E17" s="122">
        <f>SUM(E12:E16)</f>
        <v>591</v>
      </c>
      <c r="F17" s="123">
        <f>SUM(F12:F16)</f>
        <v>544</v>
      </c>
      <c r="G17" s="123">
        <f>SUM(G12:G16)</f>
        <v>571</v>
      </c>
      <c r="H17" s="124">
        <f t="shared" si="2"/>
        <v>1706</v>
      </c>
      <c r="J17" s="371" t="s">
        <v>43</v>
      </c>
      <c r="K17" s="372"/>
      <c r="L17" s="373"/>
      <c r="M17" s="122">
        <f>SUM(M12:M16)</f>
        <v>579</v>
      </c>
      <c r="N17" s="123">
        <f>SUM(N12:N16)</f>
        <v>584</v>
      </c>
      <c r="O17" s="123">
        <f>SUM(O12:O16)</f>
        <v>592</v>
      </c>
      <c r="P17" s="124">
        <f t="shared" si="3"/>
        <v>1755</v>
      </c>
    </row>
    <row r="18" spans="2:16" ht="20.25" thickBot="1">
      <c r="B18" s="374" t="s">
        <v>42</v>
      </c>
      <c r="C18" s="375"/>
      <c r="D18" s="6">
        <f>SUM(E18:H18)</f>
        <v>2</v>
      </c>
      <c r="E18" s="125">
        <f>IF(E17&gt;M17,2,0)+IF(E17&lt;M17,0)+IF(E17=M17,1)</f>
        <v>2</v>
      </c>
      <c r="F18" s="126">
        <f>IF(F17&gt;N17,2,0)+IF(F17&lt;N17,0)+IF(F17=N17,1)</f>
        <v>0</v>
      </c>
      <c r="G18" s="126">
        <f>IF(G17&gt;O17,2,0)+IF(G17&lt;O17,0)+IF(G17=O17,1)</f>
        <v>0</v>
      </c>
      <c r="H18" s="127">
        <f>IF(H17&gt;P17,2,0)+IF(H17&lt;P17,0)+IF(H17=P17,1)</f>
        <v>0</v>
      </c>
      <c r="J18" s="374" t="s">
        <v>42</v>
      </c>
      <c r="K18" s="375"/>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85" t="s">
        <v>176</v>
      </c>
      <c r="C20" s="386"/>
      <c r="D20" s="386"/>
      <c r="E20" s="386"/>
      <c r="F20" s="386"/>
      <c r="G20" s="386"/>
      <c r="H20" s="387"/>
      <c r="I20" s="143"/>
      <c r="J20" s="385" t="s">
        <v>155</v>
      </c>
      <c r="K20" s="386"/>
      <c r="L20" s="386"/>
      <c r="M20" s="386"/>
      <c r="N20" s="386"/>
      <c r="O20" s="386"/>
      <c r="P20" s="387"/>
    </row>
    <row r="21" spans="2:16" ht="17.25">
      <c r="B21" s="382" t="s">
        <v>253</v>
      </c>
      <c r="C21" s="383"/>
      <c r="D21" s="384"/>
      <c r="E21" s="113">
        <v>88</v>
      </c>
      <c r="F21" s="114">
        <v>105</v>
      </c>
      <c r="G21" s="114">
        <v>97</v>
      </c>
      <c r="H21" s="115">
        <f t="shared" ref="H21:H26" si="4">SUM(E21:G21)</f>
        <v>290</v>
      </c>
      <c r="J21" s="382" t="s">
        <v>248</v>
      </c>
      <c r="K21" s="383"/>
      <c r="L21" s="384"/>
      <c r="M21" s="113">
        <v>107</v>
      </c>
      <c r="N21" s="114">
        <v>129</v>
      </c>
      <c r="O21" s="114">
        <v>135</v>
      </c>
      <c r="P21" s="115">
        <f t="shared" ref="P21:P26" si="5">SUM(M21:O21)</f>
        <v>371</v>
      </c>
    </row>
    <row r="22" spans="2:16" ht="17.25">
      <c r="B22" s="376" t="s">
        <v>67</v>
      </c>
      <c r="C22" s="377"/>
      <c r="D22" s="378"/>
      <c r="E22" s="116">
        <v>93</v>
      </c>
      <c r="F22" s="117">
        <v>126</v>
      </c>
      <c r="G22" s="117">
        <v>129</v>
      </c>
      <c r="H22" s="118">
        <f t="shared" si="4"/>
        <v>348</v>
      </c>
      <c r="J22" s="376" t="s">
        <v>246</v>
      </c>
      <c r="K22" s="377"/>
      <c r="L22" s="378"/>
      <c r="M22" s="116">
        <v>90</v>
      </c>
      <c r="N22" s="117">
        <v>123</v>
      </c>
      <c r="O22" s="117">
        <v>117</v>
      </c>
      <c r="P22" s="118">
        <f t="shared" si="5"/>
        <v>330</v>
      </c>
    </row>
    <row r="23" spans="2:16" ht="17.25">
      <c r="B23" s="376" t="s">
        <v>255</v>
      </c>
      <c r="C23" s="377"/>
      <c r="D23" s="378"/>
      <c r="E23" s="116">
        <v>121</v>
      </c>
      <c r="F23" s="117">
        <v>103</v>
      </c>
      <c r="G23" s="117">
        <v>106</v>
      </c>
      <c r="H23" s="118">
        <f t="shared" si="4"/>
        <v>330</v>
      </c>
      <c r="J23" s="376" t="s">
        <v>247</v>
      </c>
      <c r="K23" s="377"/>
      <c r="L23" s="378"/>
      <c r="M23" s="116">
        <v>120</v>
      </c>
      <c r="N23" s="117">
        <v>99</v>
      </c>
      <c r="O23" s="117">
        <v>121</v>
      </c>
      <c r="P23" s="118">
        <f t="shared" si="5"/>
        <v>340</v>
      </c>
    </row>
    <row r="24" spans="2:16" ht="17.25">
      <c r="B24" s="376" t="s">
        <v>349</v>
      </c>
      <c r="C24" s="377"/>
      <c r="D24" s="378"/>
      <c r="E24" s="116">
        <v>110</v>
      </c>
      <c r="F24" s="117">
        <v>114</v>
      </c>
      <c r="G24" s="117">
        <v>123</v>
      </c>
      <c r="H24" s="118">
        <f t="shared" si="4"/>
        <v>347</v>
      </c>
      <c r="J24" s="376" t="s">
        <v>245</v>
      </c>
      <c r="K24" s="377"/>
      <c r="L24" s="378"/>
      <c r="M24" s="116">
        <v>84</v>
      </c>
      <c r="N24" s="117">
        <v>110</v>
      </c>
      <c r="O24" s="117">
        <v>113</v>
      </c>
      <c r="P24" s="118">
        <f t="shared" si="5"/>
        <v>307</v>
      </c>
    </row>
    <row r="25" spans="2:16" ht="18" thickBot="1">
      <c r="B25" s="368" t="s">
        <v>256</v>
      </c>
      <c r="C25" s="369"/>
      <c r="D25" s="370"/>
      <c r="E25" s="119">
        <v>132</v>
      </c>
      <c r="F25" s="120">
        <v>117</v>
      </c>
      <c r="G25" s="120">
        <v>97</v>
      </c>
      <c r="H25" s="121">
        <f t="shared" si="4"/>
        <v>346</v>
      </c>
      <c r="J25" s="368" t="s">
        <v>83</v>
      </c>
      <c r="K25" s="369"/>
      <c r="L25" s="370"/>
      <c r="M25" s="119">
        <v>109</v>
      </c>
      <c r="N25" s="120">
        <v>118</v>
      </c>
      <c r="O25" s="120">
        <v>122</v>
      </c>
      <c r="P25" s="121">
        <f t="shared" si="5"/>
        <v>349</v>
      </c>
    </row>
    <row r="26" spans="2:16" ht="19.5" thickBot="1">
      <c r="B26" s="371" t="s">
        <v>43</v>
      </c>
      <c r="C26" s="372"/>
      <c r="D26" s="373"/>
      <c r="E26" s="122">
        <f>SUM(E21:E25)</f>
        <v>544</v>
      </c>
      <c r="F26" s="123">
        <f>SUM(F21:F25)</f>
        <v>565</v>
      </c>
      <c r="G26" s="123">
        <f>SUM(G21:G25)</f>
        <v>552</v>
      </c>
      <c r="H26" s="124">
        <f t="shared" si="4"/>
        <v>1661</v>
      </c>
      <c r="J26" s="371" t="s">
        <v>43</v>
      </c>
      <c r="K26" s="372"/>
      <c r="L26" s="373"/>
      <c r="M26" s="122">
        <f>SUM(M21:M25)</f>
        <v>510</v>
      </c>
      <c r="N26" s="123">
        <f>SUM(N21:N25)</f>
        <v>579</v>
      </c>
      <c r="O26" s="123">
        <f>SUM(O21:O25)</f>
        <v>608</v>
      </c>
      <c r="P26" s="124">
        <f t="shared" si="5"/>
        <v>1697</v>
      </c>
    </row>
    <row r="27" spans="2:16" ht="20.25" thickBot="1">
      <c r="B27" s="374" t="s">
        <v>42</v>
      </c>
      <c r="C27" s="375"/>
      <c r="D27" s="6">
        <f>SUM(E27:H27)</f>
        <v>2</v>
      </c>
      <c r="E27" s="125">
        <f>IF(E26&gt;M26,2,0)+IF(E26&lt;M26,0)+IF(E26=M26,1)</f>
        <v>2</v>
      </c>
      <c r="F27" s="126">
        <f>IF(F26&gt;N26,2,0)+IF(F26&lt;N26,0)+IF(F26=N26,1)</f>
        <v>0</v>
      </c>
      <c r="G27" s="126">
        <f>IF(G26&gt;O26,2,0)+IF(G26&lt;O26,0)+IF(G26=O26,1)</f>
        <v>0</v>
      </c>
      <c r="H27" s="127">
        <f>IF(H26&gt;P26,2,0)+IF(H26&lt;P26,0)+IF(H26=P26,1)</f>
        <v>0</v>
      </c>
      <c r="J27" s="374" t="s">
        <v>42</v>
      </c>
      <c r="K27" s="375"/>
      <c r="L27" s="6">
        <f>SUM(M27:P27)</f>
        <v>6</v>
      </c>
      <c r="M27" s="125">
        <f>IF(M26&gt;E26,2,0)+IF(M26&lt;E26,0)+IF(M26=E26,1)</f>
        <v>0</v>
      </c>
      <c r="N27" s="126">
        <f>IF(N26&gt;F26,2,0)+IF(N26&lt;F26,0)+IF(N26=F26,1)</f>
        <v>2</v>
      </c>
      <c r="O27" s="126">
        <f>IF(O26&gt;G26,2,0)+IF(O26&lt;G26,0)+IF(O26=G26,1)</f>
        <v>2</v>
      </c>
      <c r="P27" s="127">
        <f>IF(P26&gt;H26,2,0)+IF(P26&lt;H26,0)+IF(P26=H26,1)</f>
        <v>2</v>
      </c>
    </row>
    <row r="28" spans="2:16" ht="15.75" thickBot="1"/>
    <row r="29" spans="2:16" ht="30.75" thickBot="1">
      <c r="B29" s="379" t="s">
        <v>175</v>
      </c>
      <c r="C29" s="380"/>
      <c r="D29" s="380"/>
      <c r="E29" s="380"/>
      <c r="F29" s="380"/>
      <c r="G29" s="380"/>
      <c r="H29" s="381"/>
      <c r="I29" s="143"/>
      <c r="J29" s="379" t="s">
        <v>1</v>
      </c>
      <c r="K29" s="380"/>
      <c r="L29" s="380"/>
      <c r="M29" s="380"/>
      <c r="N29" s="380"/>
      <c r="O29" s="380"/>
      <c r="P29" s="381"/>
    </row>
    <row r="30" spans="2:16" ht="17.25">
      <c r="B30" s="382" t="s">
        <v>221</v>
      </c>
      <c r="C30" s="383"/>
      <c r="D30" s="384"/>
      <c r="E30" s="113">
        <v>105</v>
      </c>
      <c r="F30" s="114">
        <v>137</v>
      </c>
      <c r="G30" s="114">
        <v>130</v>
      </c>
      <c r="H30" s="115">
        <f t="shared" ref="H30:H34" si="6">SUM(E30:G30)</f>
        <v>372</v>
      </c>
      <c r="J30" s="382" t="s">
        <v>220</v>
      </c>
      <c r="K30" s="383"/>
      <c r="L30" s="384"/>
      <c r="M30" s="113">
        <v>102</v>
      </c>
      <c r="N30" s="114">
        <v>117</v>
      </c>
      <c r="O30" s="114">
        <v>131</v>
      </c>
      <c r="P30" s="115">
        <f t="shared" ref="P30:P34" si="7">SUM(M30:O30)</f>
        <v>350</v>
      </c>
    </row>
    <row r="31" spans="2:16" ht="17.25">
      <c r="B31" s="376" t="s">
        <v>171</v>
      </c>
      <c r="C31" s="377"/>
      <c r="D31" s="378"/>
      <c r="E31" s="116">
        <v>111</v>
      </c>
      <c r="F31" s="117">
        <v>107</v>
      </c>
      <c r="G31" s="117">
        <v>127</v>
      </c>
      <c r="H31" s="118">
        <f t="shared" si="6"/>
        <v>345</v>
      </c>
      <c r="J31" s="376" t="s">
        <v>260</v>
      </c>
      <c r="K31" s="377"/>
      <c r="L31" s="378"/>
      <c r="M31" s="116">
        <v>105</v>
      </c>
      <c r="N31" s="117">
        <v>127</v>
      </c>
      <c r="O31" s="117">
        <v>123</v>
      </c>
      <c r="P31" s="118">
        <f t="shared" si="7"/>
        <v>355</v>
      </c>
    </row>
    <row r="32" spans="2:16" ht="17.25">
      <c r="B32" s="376" t="s">
        <v>165</v>
      </c>
      <c r="C32" s="377"/>
      <c r="D32" s="378"/>
      <c r="E32" s="116">
        <v>126</v>
      </c>
      <c r="F32" s="117">
        <v>126</v>
      </c>
      <c r="G32" s="117">
        <v>128</v>
      </c>
      <c r="H32" s="118">
        <f t="shared" si="6"/>
        <v>380</v>
      </c>
      <c r="J32" s="376" t="s">
        <v>258</v>
      </c>
      <c r="K32" s="377"/>
      <c r="L32" s="378"/>
      <c r="M32" s="116">
        <v>119</v>
      </c>
      <c r="N32" s="117">
        <v>112</v>
      </c>
      <c r="O32" s="117">
        <v>105</v>
      </c>
      <c r="P32" s="118">
        <f t="shared" si="7"/>
        <v>336</v>
      </c>
    </row>
    <row r="33" spans="2:16" ht="17.25">
      <c r="B33" s="376" t="s">
        <v>80</v>
      </c>
      <c r="C33" s="377"/>
      <c r="D33" s="378"/>
      <c r="E33" s="116">
        <v>138</v>
      </c>
      <c r="F33" s="117">
        <v>114</v>
      </c>
      <c r="G33" s="117">
        <v>147</v>
      </c>
      <c r="H33" s="118">
        <f t="shared" si="6"/>
        <v>399</v>
      </c>
      <c r="J33" s="376" t="s">
        <v>257</v>
      </c>
      <c r="K33" s="377"/>
      <c r="L33" s="378"/>
      <c r="M33" s="116">
        <v>115</v>
      </c>
      <c r="N33" s="117">
        <v>136</v>
      </c>
      <c r="O33" s="117">
        <v>98</v>
      </c>
      <c r="P33" s="118">
        <f t="shared" si="7"/>
        <v>349</v>
      </c>
    </row>
    <row r="34" spans="2:16" ht="18" thickBot="1">
      <c r="B34" s="368" t="s">
        <v>166</v>
      </c>
      <c r="C34" s="369"/>
      <c r="D34" s="370"/>
      <c r="E34" s="119">
        <v>150</v>
      </c>
      <c r="F34" s="120">
        <v>101</v>
      </c>
      <c r="G34" s="120">
        <v>124</v>
      </c>
      <c r="H34" s="121">
        <f t="shared" si="6"/>
        <v>375</v>
      </c>
      <c r="J34" s="368" t="s">
        <v>261</v>
      </c>
      <c r="K34" s="369"/>
      <c r="L34" s="370"/>
      <c r="M34" s="119">
        <v>95</v>
      </c>
      <c r="N34" s="120">
        <v>148</v>
      </c>
      <c r="O34" s="120">
        <v>121</v>
      </c>
      <c r="P34" s="121">
        <f t="shared" si="7"/>
        <v>364</v>
      </c>
    </row>
    <row r="35" spans="2:16" ht="19.5" thickBot="1">
      <c r="B35" s="371" t="s">
        <v>43</v>
      </c>
      <c r="C35" s="372"/>
      <c r="D35" s="373"/>
      <c r="E35" s="122">
        <f>SUM(E30:E34)</f>
        <v>630</v>
      </c>
      <c r="F35" s="123">
        <f>SUM(F30:F34)</f>
        <v>585</v>
      </c>
      <c r="G35" s="123">
        <f>SUM(G30:G34)</f>
        <v>656</v>
      </c>
      <c r="H35" s="124">
        <f t="shared" ref="H35" si="8">SUM(E35:G35)</f>
        <v>1871</v>
      </c>
      <c r="J35" s="371" t="s">
        <v>43</v>
      </c>
      <c r="K35" s="372"/>
      <c r="L35" s="373"/>
      <c r="M35" s="122">
        <f>SUM(M30:M34)</f>
        <v>536</v>
      </c>
      <c r="N35" s="123">
        <f>SUM(N30:N34)</f>
        <v>640</v>
      </c>
      <c r="O35" s="123">
        <f>SUM(O30:O34)</f>
        <v>578</v>
      </c>
      <c r="P35" s="124">
        <f t="shared" ref="P35" si="9">SUM(M35:O35)</f>
        <v>1754</v>
      </c>
    </row>
    <row r="36" spans="2:16" ht="20.25" thickBot="1">
      <c r="B36" s="374" t="s">
        <v>42</v>
      </c>
      <c r="C36" s="375"/>
      <c r="D36" s="6">
        <f>SUM(E36:H36)</f>
        <v>6</v>
      </c>
      <c r="E36" s="125">
        <f>IF(E35&gt;M35,2,0)+IF(E35&lt;M35,0)+IF(E35=M35,1)</f>
        <v>2</v>
      </c>
      <c r="F36" s="126">
        <f>IF(F35&gt;N35,2,0)+IF(F35&lt;N35,0)+IF(F35=N35,1)</f>
        <v>0</v>
      </c>
      <c r="G36" s="126">
        <f>IF(G35&gt;O35,2,0)+IF(G35&lt;O35,0)+IF(G35=O35,1)</f>
        <v>2</v>
      </c>
      <c r="H36" s="127">
        <f>IF(H35&gt;P35,2,0)+IF(H35&lt;P35,0)+IF(H35=P35,1)</f>
        <v>2</v>
      </c>
      <c r="J36" s="374" t="s">
        <v>42</v>
      </c>
      <c r="K36" s="375"/>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85" t="s">
        <v>96</v>
      </c>
      <c r="C38" s="386"/>
      <c r="D38" s="386"/>
      <c r="E38" s="386"/>
      <c r="F38" s="386"/>
      <c r="G38" s="386"/>
      <c r="H38" s="387"/>
      <c r="I38" s="143"/>
      <c r="J38" s="385" t="s">
        <v>228</v>
      </c>
      <c r="K38" s="386"/>
      <c r="L38" s="386"/>
      <c r="M38" s="386"/>
      <c r="N38" s="386"/>
      <c r="O38" s="386"/>
      <c r="P38" s="387"/>
    </row>
    <row r="39" spans="2:16" ht="17.25">
      <c r="B39" s="382" t="s">
        <v>262</v>
      </c>
      <c r="C39" s="383"/>
      <c r="D39" s="384"/>
      <c r="E39" s="113">
        <v>128</v>
      </c>
      <c r="F39" s="114">
        <v>108</v>
      </c>
      <c r="G39" s="114">
        <v>100</v>
      </c>
      <c r="H39" s="115">
        <f t="shared" ref="H39:H44" si="10">SUM(E39:G39)</f>
        <v>336</v>
      </c>
      <c r="J39" s="382" t="s">
        <v>250</v>
      </c>
      <c r="K39" s="383"/>
      <c r="L39" s="384"/>
      <c r="M39" s="113">
        <v>96</v>
      </c>
      <c r="N39" s="114">
        <v>114</v>
      </c>
      <c r="O39" s="114">
        <v>114</v>
      </c>
      <c r="P39" s="115">
        <f t="shared" ref="P39:P44" si="11">SUM(M39:O39)</f>
        <v>324</v>
      </c>
    </row>
    <row r="40" spans="2:16" ht="17.25">
      <c r="B40" s="376" t="s">
        <v>154</v>
      </c>
      <c r="C40" s="377"/>
      <c r="D40" s="378"/>
      <c r="E40" s="116">
        <v>119</v>
      </c>
      <c r="F40" s="117">
        <v>80</v>
      </c>
      <c r="G40" s="117">
        <v>112</v>
      </c>
      <c r="H40" s="118">
        <f t="shared" si="10"/>
        <v>311</v>
      </c>
      <c r="J40" s="376" t="s">
        <v>351</v>
      </c>
      <c r="K40" s="377"/>
      <c r="L40" s="378"/>
      <c r="M40" s="116">
        <v>139</v>
      </c>
      <c r="N40" s="117">
        <v>126</v>
      </c>
      <c r="O40" s="117">
        <v>125</v>
      </c>
      <c r="P40" s="118">
        <f t="shared" si="11"/>
        <v>390</v>
      </c>
    </row>
    <row r="41" spans="2:16" ht="17.25">
      <c r="B41" s="376" t="s">
        <v>264</v>
      </c>
      <c r="C41" s="377"/>
      <c r="D41" s="378"/>
      <c r="E41" s="116">
        <v>148</v>
      </c>
      <c r="F41" s="117">
        <v>135</v>
      </c>
      <c r="G41" s="117">
        <v>127</v>
      </c>
      <c r="H41" s="118">
        <f t="shared" si="10"/>
        <v>410</v>
      </c>
      <c r="J41" s="376" t="s">
        <v>251</v>
      </c>
      <c r="K41" s="377"/>
      <c r="L41" s="378"/>
      <c r="M41" s="116">
        <v>124</v>
      </c>
      <c r="N41" s="117">
        <v>132</v>
      </c>
      <c r="O41" s="117">
        <v>111</v>
      </c>
      <c r="P41" s="118">
        <f t="shared" si="11"/>
        <v>367</v>
      </c>
    </row>
    <row r="42" spans="2:16" ht="17.25">
      <c r="B42" s="376" t="s">
        <v>322</v>
      </c>
      <c r="C42" s="377"/>
      <c r="D42" s="378"/>
      <c r="E42" s="116">
        <v>126</v>
      </c>
      <c r="F42" s="117">
        <v>115</v>
      </c>
      <c r="G42" s="117">
        <v>143</v>
      </c>
      <c r="H42" s="118">
        <f t="shared" si="10"/>
        <v>384</v>
      </c>
      <c r="J42" s="376" t="s">
        <v>330</v>
      </c>
      <c r="K42" s="377"/>
      <c r="L42" s="378"/>
      <c r="M42" s="116">
        <v>116</v>
      </c>
      <c r="N42" s="117">
        <v>129</v>
      </c>
      <c r="O42" s="117">
        <v>111</v>
      </c>
      <c r="P42" s="118">
        <f t="shared" si="11"/>
        <v>356</v>
      </c>
    </row>
    <row r="43" spans="2:16" ht="18" thickBot="1">
      <c r="B43" s="368" t="s">
        <v>265</v>
      </c>
      <c r="C43" s="369"/>
      <c r="D43" s="370"/>
      <c r="E43" s="119">
        <v>126</v>
      </c>
      <c r="F43" s="120">
        <v>122</v>
      </c>
      <c r="G43" s="120">
        <v>126</v>
      </c>
      <c r="H43" s="121">
        <f t="shared" si="10"/>
        <v>374</v>
      </c>
      <c r="J43" s="368" t="s">
        <v>352</v>
      </c>
      <c r="K43" s="369"/>
      <c r="L43" s="370"/>
      <c r="M43" s="119">
        <v>141</v>
      </c>
      <c r="N43" s="120">
        <v>131</v>
      </c>
      <c r="O43" s="120">
        <v>136</v>
      </c>
      <c r="P43" s="121">
        <f t="shared" si="11"/>
        <v>408</v>
      </c>
    </row>
    <row r="44" spans="2:16" ht="19.5" thickBot="1">
      <c r="B44" s="371" t="s">
        <v>43</v>
      </c>
      <c r="C44" s="372"/>
      <c r="D44" s="373"/>
      <c r="E44" s="122">
        <f>SUM(E39:E43)</f>
        <v>647</v>
      </c>
      <c r="F44" s="123">
        <f>SUM(F39:F43)</f>
        <v>560</v>
      </c>
      <c r="G44" s="123">
        <f>SUM(G39:G43)</f>
        <v>608</v>
      </c>
      <c r="H44" s="124">
        <f t="shared" si="10"/>
        <v>1815</v>
      </c>
      <c r="J44" s="371" t="s">
        <v>43</v>
      </c>
      <c r="K44" s="372"/>
      <c r="L44" s="373"/>
      <c r="M44" s="122">
        <f>SUM(M39:M43)</f>
        <v>616</v>
      </c>
      <c r="N44" s="123">
        <f>SUM(N39:N43)</f>
        <v>632</v>
      </c>
      <c r="O44" s="123">
        <f>SUM(O39:O43)</f>
        <v>597</v>
      </c>
      <c r="P44" s="124">
        <f t="shared" si="11"/>
        <v>1845</v>
      </c>
    </row>
    <row r="45" spans="2:16" ht="20.25" thickBot="1">
      <c r="B45" s="374" t="s">
        <v>42</v>
      </c>
      <c r="C45" s="375"/>
      <c r="D45" s="6">
        <f>SUM(E45:H45)</f>
        <v>4</v>
      </c>
      <c r="E45" s="125">
        <f>IF(E44&gt;M44,2,0)+IF(E44&lt;M44,0)+IF(E44=M44,1)</f>
        <v>2</v>
      </c>
      <c r="F45" s="126">
        <f>IF(F44&gt;N44,2,0)+IF(F44&lt;N44,0)+IF(F44=N44,1)</f>
        <v>0</v>
      </c>
      <c r="G45" s="126">
        <f>IF(G44&gt;O44,2,0)+IF(G44&lt;O44,0)+IF(G44=O44,1)</f>
        <v>2</v>
      </c>
      <c r="H45" s="127">
        <f>IF(H44&gt;P44,2,0)+IF(H44&lt;P44,0)+IF(H44=P44,1)</f>
        <v>0</v>
      </c>
      <c r="J45" s="374" t="s">
        <v>42</v>
      </c>
      <c r="K45" s="375"/>
      <c r="L45" s="6">
        <f>SUM(M45:P45)</f>
        <v>4</v>
      </c>
      <c r="M45" s="125">
        <f>IF(M44&gt;E44,2,0)+IF(M44&lt;E44,0)+IF(M44=E44,1)</f>
        <v>0</v>
      </c>
      <c r="N45" s="126">
        <f>IF(N44&gt;F44,2,0)+IF(N44&lt;F44,0)+IF(N44=F44,1)</f>
        <v>2</v>
      </c>
      <c r="O45" s="126">
        <f>IF(O44&gt;G44,2,0)+IF(O44&lt;G44,0)+IF(O44=G44,1)</f>
        <v>0</v>
      </c>
      <c r="P45" s="127">
        <f>IF(P44&gt;H44,2,0)+IF(P44&lt;H44,0)+IF(P44=H44,1)</f>
        <v>2</v>
      </c>
    </row>
    <row r="46" spans="2:16" ht="15.75" thickBot="1"/>
    <row r="47" spans="2:16" ht="30.75" thickBot="1">
      <c r="B47" s="379" t="s">
        <v>95</v>
      </c>
      <c r="C47" s="380"/>
      <c r="D47" s="380"/>
      <c r="E47" s="380"/>
      <c r="F47" s="380"/>
      <c r="G47" s="380"/>
      <c r="H47" s="381"/>
      <c r="I47" s="143"/>
      <c r="J47" s="379" t="s">
        <v>142</v>
      </c>
      <c r="K47" s="380"/>
      <c r="L47" s="380"/>
      <c r="M47" s="380"/>
      <c r="N47" s="380"/>
      <c r="O47" s="380"/>
      <c r="P47" s="381"/>
    </row>
    <row r="48" spans="2:16" ht="17.25">
      <c r="B48" s="382" t="s">
        <v>229</v>
      </c>
      <c r="C48" s="383"/>
      <c r="D48" s="384"/>
      <c r="E48" s="113">
        <v>136</v>
      </c>
      <c r="F48" s="114">
        <v>115</v>
      </c>
      <c r="G48" s="114">
        <v>143</v>
      </c>
      <c r="H48" s="115">
        <f t="shared" ref="H48:H53" si="12">SUM(E48:G48)</f>
        <v>394</v>
      </c>
      <c r="J48" s="382" t="s">
        <v>326</v>
      </c>
      <c r="K48" s="383"/>
      <c r="L48" s="384"/>
      <c r="M48" s="113">
        <v>164</v>
      </c>
      <c r="N48" s="114">
        <v>124</v>
      </c>
      <c r="O48" s="114">
        <v>125</v>
      </c>
      <c r="P48" s="115">
        <f t="shared" ref="P48:P53" si="13">SUM(M48:O48)</f>
        <v>413</v>
      </c>
    </row>
    <row r="49" spans="2:16" ht="17.25">
      <c r="B49" s="376" t="s">
        <v>170</v>
      </c>
      <c r="C49" s="377"/>
      <c r="D49" s="378"/>
      <c r="E49" s="116">
        <v>129</v>
      </c>
      <c r="F49" s="117">
        <v>105</v>
      </c>
      <c r="G49" s="117">
        <v>108</v>
      </c>
      <c r="H49" s="118">
        <f t="shared" si="12"/>
        <v>342</v>
      </c>
      <c r="J49" s="376" t="s">
        <v>74</v>
      </c>
      <c r="K49" s="377"/>
      <c r="L49" s="378"/>
      <c r="M49" s="116">
        <v>110</v>
      </c>
      <c r="N49" s="117">
        <v>102</v>
      </c>
      <c r="O49" s="117">
        <v>112</v>
      </c>
      <c r="P49" s="118">
        <f t="shared" si="13"/>
        <v>324</v>
      </c>
    </row>
    <row r="50" spans="2:16" ht="17.25">
      <c r="B50" s="376" t="s">
        <v>157</v>
      </c>
      <c r="C50" s="377"/>
      <c r="D50" s="378"/>
      <c r="E50" s="116">
        <v>96</v>
      </c>
      <c r="F50" s="117">
        <v>113</v>
      </c>
      <c r="G50" s="117">
        <v>115</v>
      </c>
      <c r="H50" s="118">
        <f t="shared" si="12"/>
        <v>324</v>
      </c>
      <c r="J50" s="376" t="s">
        <v>283</v>
      </c>
      <c r="K50" s="377"/>
      <c r="L50" s="378"/>
      <c r="M50" s="116">
        <v>145</v>
      </c>
      <c r="N50" s="117">
        <v>104</v>
      </c>
      <c r="O50" s="117">
        <v>125</v>
      </c>
      <c r="P50" s="118">
        <f t="shared" si="13"/>
        <v>374</v>
      </c>
    </row>
    <row r="51" spans="2:16" ht="17.25">
      <c r="B51" s="376" t="s">
        <v>168</v>
      </c>
      <c r="C51" s="377"/>
      <c r="D51" s="378"/>
      <c r="E51" s="116">
        <v>126</v>
      </c>
      <c r="F51" s="117">
        <v>124</v>
      </c>
      <c r="G51" s="117">
        <v>133</v>
      </c>
      <c r="H51" s="118">
        <f t="shared" si="12"/>
        <v>383</v>
      </c>
      <c r="J51" s="376" t="s">
        <v>285</v>
      </c>
      <c r="K51" s="377"/>
      <c r="L51" s="378"/>
      <c r="M51" s="116">
        <v>113</v>
      </c>
      <c r="N51" s="117">
        <v>122</v>
      </c>
      <c r="O51" s="117">
        <v>141</v>
      </c>
      <c r="P51" s="118">
        <f t="shared" si="13"/>
        <v>376</v>
      </c>
    </row>
    <row r="52" spans="2:16" ht="18" thickBot="1">
      <c r="B52" s="368" t="s">
        <v>64</v>
      </c>
      <c r="C52" s="369"/>
      <c r="D52" s="370"/>
      <c r="E52" s="119">
        <v>100</v>
      </c>
      <c r="F52" s="120">
        <v>98</v>
      </c>
      <c r="G52" s="120">
        <v>123</v>
      </c>
      <c r="H52" s="121">
        <f t="shared" si="12"/>
        <v>321</v>
      </c>
      <c r="J52" s="368" t="s">
        <v>284</v>
      </c>
      <c r="K52" s="369"/>
      <c r="L52" s="370"/>
      <c r="M52" s="119">
        <v>117</v>
      </c>
      <c r="N52" s="120">
        <v>124</v>
      </c>
      <c r="O52" s="120">
        <v>134</v>
      </c>
      <c r="P52" s="121">
        <f t="shared" si="13"/>
        <v>375</v>
      </c>
    </row>
    <row r="53" spans="2:16" ht="19.5" thickBot="1">
      <c r="B53" s="371" t="s">
        <v>43</v>
      </c>
      <c r="C53" s="372"/>
      <c r="D53" s="373"/>
      <c r="E53" s="122">
        <f>SUM(E48:E52)</f>
        <v>587</v>
      </c>
      <c r="F53" s="123">
        <f>SUM(F48:F52)</f>
        <v>555</v>
      </c>
      <c r="G53" s="123">
        <f>SUM(G48:G52)</f>
        <v>622</v>
      </c>
      <c r="H53" s="124">
        <f t="shared" si="12"/>
        <v>1764</v>
      </c>
      <c r="J53" s="371" t="s">
        <v>43</v>
      </c>
      <c r="K53" s="372"/>
      <c r="L53" s="373"/>
      <c r="M53" s="122">
        <f>SUM(M48:M52)</f>
        <v>649</v>
      </c>
      <c r="N53" s="123">
        <f>SUM(N48:N52)</f>
        <v>576</v>
      </c>
      <c r="O53" s="123">
        <f>SUM(O48:O52)</f>
        <v>637</v>
      </c>
      <c r="P53" s="124">
        <f t="shared" si="13"/>
        <v>1862</v>
      </c>
    </row>
    <row r="54" spans="2:16" ht="20.25" thickBot="1">
      <c r="B54" s="374" t="s">
        <v>42</v>
      </c>
      <c r="C54" s="375"/>
      <c r="D54" s="6">
        <f>SUM(E54:H54)</f>
        <v>0</v>
      </c>
      <c r="E54" s="125">
        <f>IF(E53&gt;M53,2,0)+IF(E53&lt;M53,0)+IF(E53=M53,1)</f>
        <v>0</v>
      </c>
      <c r="F54" s="126">
        <f>IF(F53&gt;N53,2,0)+IF(F53&lt;N53,0)+IF(F53=N53,1)</f>
        <v>0</v>
      </c>
      <c r="G54" s="126">
        <f>IF(G53&gt;O53,2,0)+IF(G53&lt;O53,0)+IF(G53=O53,1)</f>
        <v>0</v>
      </c>
      <c r="H54" s="127">
        <f>IF(H53&gt;P53,2,0)+IF(H53&lt;P53,0)+IF(H53=P53,1)</f>
        <v>0</v>
      </c>
      <c r="J54" s="374" t="s">
        <v>42</v>
      </c>
      <c r="K54" s="375"/>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169</v>
      </c>
      <c r="C57" s="366"/>
      <c r="D57" s="366"/>
      <c r="E57" s="11" t="s">
        <v>172</v>
      </c>
      <c r="F57" s="366" t="s">
        <v>176</v>
      </c>
      <c r="G57" s="366"/>
      <c r="H57" s="367"/>
      <c r="I57" s="144"/>
      <c r="J57" s="365" t="s">
        <v>2</v>
      </c>
      <c r="K57" s="366"/>
      <c r="L57" s="366"/>
      <c r="M57" s="11" t="s">
        <v>172</v>
      </c>
      <c r="N57" s="366" t="s">
        <v>169</v>
      </c>
      <c r="O57" s="366"/>
      <c r="P57" s="367"/>
    </row>
    <row r="58" spans="2:16" ht="16.5">
      <c r="B58" s="359" t="s">
        <v>163</v>
      </c>
      <c r="C58" s="360"/>
      <c r="D58" s="360"/>
      <c r="E58" s="11" t="s">
        <v>172</v>
      </c>
      <c r="F58" s="360" t="s">
        <v>95</v>
      </c>
      <c r="G58" s="360"/>
      <c r="H58" s="361"/>
      <c r="I58" s="144"/>
      <c r="J58" s="359" t="s">
        <v>97</v>
      </c>
      <c r="K58" s="360"/>
      <c r="L58" s="360"/>
      <c r="M58" s="11" t="s">
        <v>172</v>
      </c>
      <c r="N58" s="360" t="s">
        <v>1</v>
      </c>
      <c r="O58" s="360"/>
      <c r="P58" s="361"/>
    </row>
    <row r="59" spans="2:16" ht="16.5">
      <c r="B59" s="359" t="s">
        <v>155</v>
      </c>
      <c r="C59" s="360"/>
      <c r="D59" s="360"/>
      <c r="E59" s="11" t="s">
        <v>172</v>
      </c>
      <c r="F59" s="360" t="s">
        <v>96</v>
      </c>
      <c r="G59" s="360"/>
      <c r="H59" s="361"/>
      <c r="I59" s="144"/>
      <c r="J59" s="359" t="s">
        <v>228</v>
      </c>
      <c r="K59" s="360"/>
      <c r="L59" s="360"/>
      <c r="M59" s="11" t="s">
        <v>172</v>
      </c>
      <c r="N59" s="360" t="s">
        <v>175</v>
      </c>
      <c r="O59" s="360"/>
      <c r="P59" s="361"/>
    </row>
    <row r="60" spans="2:16" ht="16.5">
      <c r="B60" s="359" t="s">
        <v>142</v>
      </c>
      <c r="C60" s="360"/>
      <c r="D60" s="360"/>
      <c r="E60" s="11" t="s">
        <v>172</v>
      </c>
      <c r="F60" s="360" t="s">
        <v>175</v>
      </c>
      <c r="G60" s="360"/>
      <c r="H60" s="361"/>
      <c r="I60" s="144"/>
      <c r="J60" s="359" t="s">
        <v>142</v>
      </c>
      <c r="K60" s="360"/>
      <c r="L60" s="360"/>
      <c r="M60" s="11" t="s">
        <v>172</v>
      </c>
      <c r="N60" s="360" t="s">
        <v>96</v>
      </c>
      <c r="O60" s="360"/>
      <c r="P60" s="361"/>
    </row>
    <row r="61" spans="2:16" ht="16.5">
      <c r="B61" s="359" t="s">
        <v>228</v>
      </c>
      <c r="C61" s="360"/>
      <c r="D61" s="360"/>
      <c r="E61" s="11" t="s">
        <v>172</v>
      </c>
      <c r="F61" s="360" t="s">
        <v>97</v>
      </c>
      <c r="G61" s="360"/>
      <c r="H61" s="361"/>
      <c r="I61" s="144"/>
      <c r="J61" s="359" t="s">
        <v>155</v>
      </c>
      <c r="K61" s="360"/>
      <c r="L61" s="360"/>
      <c r="M61" s="11" t="s">
        <v>172</v>
      </c>
      <c r="N61" s="360" t="s">
        <v>95</v>
      </c>
      <c r="O61" s="360"/>
      <c r="P61" s="361"/>
    </row>
    <row r="62" spans="2:16" ht="17.25" thickBot="1">
      <c r="B62" s="356" t="s">
        <v>2</v>
      </c>
      <c r="C62" s="357"/>
      <c r="D62" s="357"/>
      <c r="E62" s="145" t="s">
        <v>172</v>
      </c>
      <c r="F62" s="357" t="s">
        <v>1</v>
      </c>
      <c r="G62" s="357"/>
      <c r="H62" s="358"/>
      <c r="I62" s="144"/>
      <c r="J62" s="356" t="s">
        <v>163</v>
      </c>
      <c r="K62" s="357"/>
      <c r="L62" s="357"/>
      <c r="M62" s="145" t="s">
        <v>172</v>
      </c>
      <c r="N62" s="357" t="s">
        <v>176</v>
      </c>
      <c r="O62" s="357"/>
      <c r="P62" s="35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5" priority="19" operator="greaterThanOrEqual">
      <formula>150</formula>
    </cfRule>
  </conditionalFormatting>
  <conditionalFormatting sqref="E12:G16">
    <cfRule type="cellIs" dxfId="54" priority="22" operator="greaterThanOrEqual">
      <formula>150</formula>
    </cfRule>
  </conditionalFormatting>
  <conditionalFormatting sqref="E21:G25">
    <cfRule type="cellIs" dxfId="53" priority="13" operator="greaterThanOrEqual">
      <formula>150</formula>
    </cfRule>
  </conditionalFormatting>
  <conditionalFormatting sqref="E30:G34">
    <cfRule type="cellIs" dxfId="52" priority="3" operator="greaterThanOrEqual">
      <formula>150</formula>
    </cfRule>
  </conditionalFormatting>
  <conditionalFormatting sqref="E39:G43">
    <cfRule type="cellIs" dxfId="51" priority="7" operator="greaterThanOrEqual">
      <formula>150</formula>
    </cfRule>
  </conditionalFormatting>
  <conditionalFormatting sqref="E48:G52">
    <cfRule type="cellIs" dxfId="50" priority="10" operator="greaterThanOrEqual">
      <formula>150</formula>
    </cfRule>
  </conditionalFormatting>
  <conditionalFormatting sqref="H3:H7 P3:P7">
    <cfRule type="cellIs" dxfId="49" priority="20" operator="greaterThanOrEqual">
      <formula>400</formula>
    </cfRule>
  </conditionalFormatting>
  <conditionalFormatting sqref="H12:H16 P12:P16">
    <cfRule type="cellIs" dxfId="48" priority="23" operator="greaterThanOrEqual">
      <formula>400</formula>
    </cfRule>
  </conditionalFormatting>
  <conditionalFormatting sqref="H21:H25 P21:P25">
    <cfRule type="cellIs" dxfId="47" priority="14" operator="greaterThanOrEqual">
      <formula>400</formula>
    </cfRule>
  </conditionalFormatting>
  <conditionalFormatting sqref="H30:H34">
    <cfRule type="cellIs" dxfId="46" priority="17" operator="greaterThanOrEqual">
      <formula>400</formula>
    </cfRule>
  </conditionalFormatting>
  <conditionalFormatting sqref="H39:H43 P39:P43">
    <cfRule type="cellIs" dxfId="45" priority="8" operator="greaterThanOrEqual">
      <formula>400</formula>
    </cfRule>
  </conditionalFormatting>
  <conditionalFormatting sqref="H48:H52 P48:P52">
    <cfRule type="cellIs" dxfId="44" priority="11" operator="greaterThanOrEqual">
      <formula>400</formula>
    </cfRule>
  </conditionalFormatting>
  <conditionalFormatting sqref="M3:O7">
    <cfRule type="cellIs" dxfId="43" priority="18" operator="greaterThanOrEqual">
      <formula>150</formula>
    </cfRule>
  </conditionalFormatting>
  <conditionalFormatting sqref="M12:O16">
    <cfRule type="cellIs" dxfId="42" priority="21" operator="greaterThanOrEqual">
      <formula>150</formula>
    </cfRule>
  </conditionalFormatting>
  <conditionalFormatting sqref="M21:O25">
    <cfRule type="cellIs" dxfId="41" priority="12" operator="greaterThanOrEqual">
      <formula>150</formula>
    </cfRule>
  </conditionalFormatting>
  <conditionalFormatting sqref="M30:O34">
    <cfRule type="cellIs" dxfId="40" priority="1" operator="greaterThanOrEqual">
      <formula>150</formula>
    </cfRule>
  </conditionalFormatting>
  <conditionalFormatting sqref="M39:O43">
    <cfRule type="cellIs" dxfId="39" priority="6" operator="greaterThanOrEqual">
      <formula>150</formula>
    </cfRule>
  </conditionalFormatting>
  <conditionalFormatting sqref="M48:O52">
    <cfRule type="cellIs" dxfId="38" priority="9" operator="greaterThanOrEqual">
      <formula>150</formula>
    </cfRule>
  </conditionalFormatting>
  <conditionalFormatting sqref="P30:P34">
    <cfRule type="cellIs" dxfId="37" priority="2" operator="greaterThanOrEqual">
      <formula>400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355</v>
      </c>
      <c r="B1" s="388"/>
      <c r="C1" s="388"/>
      <c r="D1" s="388"/>
      <c r="E1" s="388"/>
      <c r="F1" s="388"/>
      <c r="G1" s="388"/>
      <c r="H1" s="388"/>
      <c r="I1" s="388"/>
      <c r="J1" s="388"/>
      <c r="K1" s="388"/>
      <c r="L1" s="388"/>
      <c r="M1" s="388"/>
      <c r="N1" s="388"/>
      <c r="O1" s="388"/>
      <c r="P1" s="388"/>
      <c r="Q1" s="388"/>
    </row>
    <row r="2" spans="1:17" ht="30.75" thickBot="1">
      <c r="B2" s="385" t="s">
        <v>142</v>
      </c>
      <c r="C2" s="386"/>
      <c r="D2" s="386"/>
      <c r="E2" s="386"/>
      <c r="F2" s="386"/>
      <c r="G2" s="386"/>
      <c r="H2" s="387"/>
      <c r="I2" s="143"/>
      <c r="J2" s="385" t="s">
        <v>175</v>
      </c>
      <c r="K2" s="386"/>
      <c r="L2" s="386"/>
      <c r="M2" s="386"/>
      <c r="N2" s="386"/>
      <c r="O2" s="386"/>
      <c r="P2" s="387"/>
    </row>
    <row r="3" spans="1:17" ht="17.25">
      <c r="B3" s="382" t="s">
        <v>347</v>
      </c>
      <c r="C3" s="383"/>
      <c r="D3" s="384"/>
      <c r="E3" s="113">
        <v>119</v>
      </c>
      <c r="F3" s="114">
        <v>151</v>
      </c>
      <c r="G3" s="114">
        <v>119</v>
      </c>
      <c r="H3" s="115">
        <f t="shared" ref="H3:H8" si="0">SUM(E3:G3)</f>
        <v>389</v>
      </c>
      <c r="J3" s="382" t="s">
        <v>221</v>
      </c>
      <c r="K3" s="383"/>
      <c r="L3" s="384"/>
      <c r="M3" s="113">
        <v>107</v>
      </c>
      <c r="N3" s="114">
        <v>114</v>
      </c>
      <c r="O3" s="114">
        <v>130</v>
      </c>
      <c r="P3" s="115">
        <f t="shared" ref="P3:P8" si="1">SUM(M3:O3)</f>
        <v>351</v>
      </c>
    </row>
    <row r="4" spans="1:17" ht="17.25">
      <c r="B4" s="376" t="s">
        <v>74</v>
      </c>
      <c r="C4" s="377"/>
      <c r="D4" s="378"/>
      <c r="E4" s="116">
        <v>94</v>
      </c>
      <c r="F4" s="117">
        <v>97</v>
      </c>
      <c r="G4" s="117">
        <v>93</v>
      </c>
      <c r="H4" s="118">
        <f t="shared" si="0"/>
        <v>284</v>
      </c>
      <c r="J4" s="376" t="s">
        <v>171</v>
      </c>
      <c r="K4" s="377"/>
      <c r="L4" s="378"/>
      <c r="M4" s="116">
        <v>106</v>
      </c>
      <c r="N4" s="117">
        <v>108</v>
      </c>
      <c r="O4" s="117">
        <v>106</v>
      </c>
      <c r="P4" s="118">
        <f t="shared" si="1"/>
        <v>320</v>
      </c>
    </row>
    <row r="5" spans="1:17" ht="17.25">
      <c r="B5" s="376" t="s">
        <v>283</v>
      </c>
      <c r="C5" s="377"/>
      <c r="D5" s="378"/>
      <c r="E5" s="116">
        <v>123</v>
      </c>
      <c r="F5" s="117">
        <v>114</v>
      </c>
      <c r="G5" s="117">
        <v>127</v>
      </c>
      <c r="H5" s="118">
        <f t="shared" si="0"/>
        <v>364</v>
      </c>
      <c r="J5" s="376" t="s">
        <v>165</v>
      </c>
      <c r="K5" s="377"/>
      <c r="L5" s="378"/>
      <c r="M5" s="116">
        <v>123</v>
      </c>
      <c r="N5" s="117">
        <v>100</v>
      </c>
      <c r="O5" s="117">
        <v>123</v>
      </c>
      <c r="P5" s="118">
        <f t="shared" si="1"/>
        <v>346</v>
      </c>
    </row>
    <row r="6" spans="1:17" ht="17.25">
      <c r="B6" s="376" t="s">
        <v>285</v>
      </c>
      <c r="C6" s="377"/>
      <c r="D6" s="378"/>
      <c r="E6" s="116">
        <v>118</v>
      </c>
      <c r="F6" s="117">
        <v>128</v>
      </c>
      <c r="G6" s="117">
        <v>105</v>
      </c>
      <c r="H6" s="118">
        <f t="shared" si="0"/>
        <v>351</v>
      </c>
      <c r="J6" s="376" t="s">
        <v>80</v>
      </c>
      <c r="K6" s="377"/>
      <c r="L6" s="378"/>
      <c r="M6" s="116">
        <v>123</v>
      </c>
      <c r="N6" s="117">
        <v>94</v>
      </c>
      <c r="O6" s="117">
        <v>102</v>
      </c>
      <c r="P6" s="118">
        <f t="shared" si="1"/>
        <v>319</v>
      </c>
    </row>
    <row r="7" spans="1:17" ht="18" thickBot="1">
      <c r="B7" s="368" t="s">
        <v>284</v>
      </c>
      <c r="C7" s="369"/>
      <c r="D7" s="370"/>
      <c r="E7" s="119">
        <v>141</v>
      </c>
      <c r="F7" s="120">
        <v>109</v>
      </c>
      <c r="G7" s="120">
        <v>126</v>
      </c>
      <c r="H7" s="121">
        <f t="shared" si="0"/>
        <v>376</v>
      </c>
      <c r="J7" s="368" t="s">
        <v>166</v>
      </c>
      <c r="K7" s="369"/>
      <c r="L7" s="370"/>
      <c r="M7" s="119">
        <v>142</v>
      </c>
      <c r="N7" s="120">
        <v>96</v>
      </c>
      <c r="O7" s="120">
        <v>132</v>
      </c>
      <c r="P7" s="121">
        <f t="shared" si="1"/>
        <v>370</v>
      </c>
    </row>
    <row r="8" spans="1:17" ht="19.5" thickBot="1">
      <c r="B8" s="371" t="s">
        <v>43</v>
      </c>
      <c r="C8" s="372"/>
      <c r="D8" s="373"/>
      <c r="E8" s="122">
        <f>SUM(E3:E7)</f>
        <v>595</v>
      </c>
      <c r="F8" s="123">
        <f>SUM(F3:F7)</f>
        <v>599</v>
      </c>
      <c r="G8" s="123">
        <f>SUM(G3:G7)</f>
        <v>570</v>
      </c>
      <c r="H8" s="124">
        <f t="shared" si="0"/>
        <v>1764</v>
      </c>
      <c r="J8" s="371" t="s">
        <v>43</v>
      </c>
      <c r="K8" s="372"/>
      <c r="L8" s="373"/>
      <c r="M8" s="122">
        <f>SUM(M3:M7)</f>
        <v>601</v>
      </c>
      <c r="N8" s="123">
        <f>SUM(N3:N7)</f>
        <v>512</v>
      </c>
      <c r="O8" s="123">
        <f>SUM(O3:O7)</f>
        <v>593</v>
      </c>
      <c r="P8" s="124">
        <f t="shared" si="1"/>
        <v>1706</v>
      </c>
    </row>
    <row r="9" spans="1:17" ht="20.25" thickBot="1">
      <c r="B9" s="374" t="s">
        <v>42</v>
      </c>
      <c r="C9" s="375"/>
      <c r="D9" s="6">
        <f>SUM(E9:H9)</f>
        <v>4</v>
      </c>
      <c r="E9" s="125">
        <f>IF(E8&gt;M8,2,0)+IF(E8&lt;M8,0)+IF(E8=M8,1)</f>
        <v>0</v>
      </c>
      <c r="F9" s="126">
        <f>IF(F8&gt;N8,2,0)+IF(F8&lt;N8,0)+IF(F8=N8,1)</f>
        <v>2</v>
      </c>
      <c r="G9" s="126">
        <f>IF(G8&gt;O8,2,0)+IF(G8&lt;O8,0)+IF(G8=O8,1)</f>
        <v>0</v>
      </c>
      <c r="H9" s="127">
        <f>IF(H8&gt;P8,2,0)+IF(H8&lt;P8,0)+IF(H8=P8,1)</f>
        <v>2</v>
      </c>
      <c r="J9" s="374" t="s">
        <v>42</v>
      </c>
      <c r="K9" s="375"/>
      <c r="L9" s="6">
        <f>SUM(M9:P9)</f>
        <v>4</v>
      </c>
      <c r="M9" s="125">
        <f>IF(M8&gt;E8,2,0)+IF(M8&lt;E8,0)+IF(M8=E8,1)</f>
        <v>2</v>
      </c>
      <c r="N9" s="126">
        <f>IF(N8&gt;F8,2,0)+IF(N8&lt;F8,0)+IF(N8=F8,1)</f>
        <v>0</v>
      </c>
      <c r="O9" s="126">
        <f>IF(O8&gt;G8,2,0)+IF(O8&lt;G8,0)+IF(O8=G8,1)</f>
        <v>2</v>
      </c>
      <c r="P9" s="127">
        <f>IF(P8&gt;H8,2,0)+IF(P8&lt;H8,0)+IF(P8=H8,1)</f>
        <v>0</v>
      </c>
    </row>
    <row r="10" spans="1:17" ht="15.75" thickBot="1"/>
    <row r="11" spans="1:17" ht="30.75" thickBot="1">
      <c r="B11" s="379" t="s">
        <v>228</v>
      </c>
      <c r="C11" s="380"/>
      <c r="D11" s="380"/>
      <c r="E11" s="380"/>
      <c r="F11" s="380"/>
      <c r="G11" s="380"/>
      <c r="H11" s="381"/>
      <c r="I11" s="143"/>
      <c r="J11" s="379" t="s">
        <v>97</v>
      </c>
      <c r="K11" s="380"/>
      <c r="L11" s="380"/>
      <c r="M11" s="380"/>
      <c r="N11" s="380"/>
      <c r="O11" s="380"/>
      <c r="P11" s="381"/>
    </row>
    <row r="12" spans="1:17" ht="17.25">
      <c r="B12" s="382" t="s">
        <v>348</v>
      </c>
      <c r="C12" s="383"/>
      <c r="D12" s="384"/>
      <c r="E12" s="113">
        <v>113</v>
      </c>
      <c r="F12" s="114">
        <v>112</v>
      </c>
      <c r="G12" s="114">
        <v>118</v>
      </c>
      <c r="H12" s="115">
        <f t="shared" ref="H12:H17" si="2">SUM(E12:G12)</f>
        <v>343</v>
      </c>
      <c r="J12" s="382" t="s">
        <v>289</v>
      </c>
      <c r="K12" s="383"/>
      <c r="L12" s="384"/>
      <c r="M12" s="113">
        <v>93</v>
      </c>
      <c r="N12" s="114">
        <v>131</v>
      </c>
      <c r="O12" s="114">
        <v>102</v>
      </c>
      <c r="P12" s="115">
        <f t="shared" ref="P12:P17" si="3">SUM(M12:O12)</f>
        <v>326</v>
      </c>
    </row>
    <row r="13" spans="1:17" ht="17.25">
      <c r="B13" s="376" t="s">
        <v>250</v>
      </c>
      <c r="C13" s="377"/>
      <c r="D13" s="378"/>
      <c r="E13" s="116">
        <v>107</v>
      </c>
      <c r="F13" s="117">
        <v>118</v>
      </c>
      <c r="G13" s="117">
        <v>103</v>
      </c>
      <c r="H13" s="118">
        <f t="shared" si="2"/>
        <v>328</v>
      </c>
      <c r="J13" s="376" t="s">
        <v>77</v>
      </c>
      <c r="K13" s="377"/>
      <c r="L13" s="378"/>
      <c r="M13" s="116">
        <v>84</v>
      </c>
      <c r="N13" s="117">
        <v>65</v>
      </c>
      <c r="O13" s="117">
        <v>77</v>
      </c>
      <c r="P13" s="118">
        <f t="shared" si="3"/>
        <v>226</v>
      </c>
    </row>
    <row r="14" spans="1:17" ht="17.25">
      <c r="B14" s="376" t="s">
        <v>251</v>
      </c>
      <c r="C14" s="377"/>
      <c r="D14" s="378"/>
      <c r="E14" s="116">
        <v>94</v>
      </c>
      <c r="F14" s="117">
        <v>107</v>
      </c>
      <c r="G14" s="117">
        <v>88</v>
      </c>
      <c r="H14" s="118">
        <f t="shared" si="2"/>
        <v>289</v>
      </c>
      <c r="J14" s="376" t="s">
        <v>288</v>
      </c>
      <c r="K14" s="377"/>
      <c r="L14" s="378"/>
      <c r="M14" s="116">
        <v>102</v>
      </c>
      <c r="N14" s="117">
        <v>114</v>
      </c>
      <c r="O14" s="117">
        <v>114</v>
      </c>
      <c r="P14" s="118">
        <f t="shared" si="3"/>
        <v>330</v>
      </c>
    </row>
    <row r="15" spans="1:17" ht="17.25">
      <c r="B15" s="376" t="s">
        <v>331</v>
      </c>
      <c r="C15" s="377"/>
      <c r="D15" s="378"/>
      <c r="E15" s="116">
        <v>95</v>
      </c>
      <c r="F15" s="117">
        <v>158</v>
      </c>
      <c r="G15" s="117">
        <v>139</v>
      </c>
      <c r="H15" s="118">
        <f t="shared" si="2"/>
        <v>392</v>
      </c>
      <c r="J15" s="376" t="s">
        <v>356</v>
      </c>
      <c r="K15" s="377"/>
      <c r="L15" s="378"/>
      <c r="M15" s="116">
        <v>96</v>
      </c>
      <c r="N15" s="117">
        <v>105</v>
      </c>
      <c r="O15" s="117">
        <v>109</v>
      </c>
      <c r="P15" s="118">
        <f t="shared" si="3"/>
        <v>310</v>
      </c>
    </row>
    <row r="16" spans="1:17" ht="18" thickBot="1">
      <c r="B16" s="368" t="s">
        <v>325</v>
      </c>
      <c r="C16" s="369"/>
      <c r="D16" s="370"/>
      <c r="E16" s="119">
        <v>97</v>
      </c>
      <c r="F16" s="120">
        <v>127</v>
      </c>
      <c r="G16" s="120">
        <v>118</v>
      </c>
      <c r="H16" s="121">
        <f t="shared" si="2"/>
        <v>342</v>
      </c>
      <c r="J16" s="368" t="s">
        <v>287</v>
      </c>
      <c r="K16" s="369"/>
      <c r="L16" s="370"/>
      <c r="M16" s="119">
        <v>101</v>
      </c>
      <c r="N16" s="120">
        <v>99</v>
      </c>
      <c r="O16" s="120">
        <v>122</v>
      </c>
      <c r="P16" s="121">
        <f t="shared" si="3"/>
        <v>322</v>
      </c>
    </row>
    <row r="17" spans="2:16" ht="19.5" thickBot="1">
      <c r="B17" s="371" t="s">
        <v>43</v>
      </c>
      <c r="C17" s="372"/>
      <c r="D17" s="373"/>
      <c r="E17" s="122">
        <f>SUM(E12:E16)</f>
        <v>506</v>
      </c>
      <c r="F17" s="123">
        <f>SUM(F12:F16)</f>
        <v>622</v>
      </c>
      <c r="G17" s="123">
        <f>SUM(G12:G16)</f>
        <v>566</v>
      </c>
      <c r="H17" s="124">
        <f t="shared" si="2"/>
        <v>1694</v>
      </c>
      <c r="J17" s="371" t="s">
        <v>43</v>
      </c>
      <c r="K17" s="372"/>
      <c r="L17" s="373"/>
      <c r="M17" s="122">
        <f>SUM(M12:M16)</f>
        <v>476</v>
      </c>
      <c r="N17" s="123">
        <f>SUM(N12:N16)</f>
        <v>514</v>
      </c>
      <c r="O17" s="123">
        <f>SUM(O12:O16)</f>
        <v>524</v>
      </c>
      <c r="P17" s="124">
        <f t="shared" si="3"/>
        <v>1514</v>
      </c>
    </row>
    <row r="18" spans="2:16" ht="20.25" thickBot="1">
      <c r="B18" s="374" t="s">
        <v>42</v>
      </c>
      <c r="C18" s="375"/>
      <c r="D18" s="6">
        <f>SUM(E18:H18)</f>
        <v>8</v>
      </c>
      <c r="E18" s="125">
        <f>IF(E17&gt;M17,2,0)+IF(E17&lt;M17,0)+IF(E17=M17,1)</f>
        <v>2</v>
      </c>
      <c r="F18" s="126">
        <f>IF(F17&gt;N17,2,0)+IF(F17&lt;N17,0)+IF(F17=N17,1)</f>
        <v>2</v>
      </c>
      <c r="G18" s="126">
        <f>IF(G17&gt;O17,2,0)+IF(G17&lt;O17,0)+IF(G17=O17,1)</f>
        <v>2</v>
      </c>
      <c r="H18" s="127">
        <f>IF(H17&gt;P17,2,0)+IF(H17&lt;P17,0)+IF(H17=P17,1)</f>
        <v>2</v>
      </c>
      <c r="J18" s="374" t="s">
        <v>42</v>
      </c>
      <c r="K18" s="375"/>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85" t="s">
        <v>169</v>
      </c>
      <c r="C20" s="386"/>
      <c r="D20" s="386"/>
      <c r="E20" s="386"/>
      <c r="F20" s="386"/>
      <c r="G20" s="386"/>
      <c r="H20" s="387"/>
      <c r="I20" s="143"/>
      <c r="J20" s="385" t="s">
        <v>176</v>
      </c>
      <c r="K20" s="386"/>
      <c r="L20" s="386"/>
      <c r="M20" s="386"/>
      <c r="N20" s="386"/>
      <c r="O20" s="386"/>
      <c r="P20" s="387"/>
    </row>
    <row r="21" spans="2:16" ht="17.25">
      <c r="B21" s="382" t="s">
        <v>280</v>
      </c>
      <c r="C21" s="383"/>
      <c r="D21" s="384"/>
      <c r="E21" s="113">
        <v>116</v>
      </c>
      <c r="F21" s="114">
        <v>99</v>
      </c>
      <c r="G21" s="114">
        <v>111</v>
      </c>
      <c r="H21" s="115">
        <f t="shared" ref="H21:H26" si="4">SUM(E21:G21)</f>
        <v>326</v>
      </c>
      <c r="J21" s="382" t="s">
        <v>253</v>
      </c>
      <c r="K21" s="383"/>
      <c r="L21" s="384"/>
      <c r="M21" s="113">
        <v>119</v>
      </c>
      <c r="N21" s="114">
        <v>111</v>
      </c>
      <c r="O21" s="114">
        <v>115</v>
      </c>
      <c r="P21" s="115">
        <f t="shared" ref="P21:P26" si="5">SUM(M21:O21)</f>
        <v>345</v>
      </c>
    </row>
    <row r="22" spans="2:16" ht="17.25">
      <c r="B22" s="376" t="s">
        <v>278</v>
      </c>
      <c r="C22" s="377"/>
      <c r="D22" s="378"/>
      <c r="E22" s="116">
        <v>97</v>
      </c>
      <c r="F22" s="117">
        <v>95</v>
      </c>
      <c r="G22" s="117">
        <v>101</v>
      </c>
      <c r="H22" s="118">
        <f t="shared" si="4"/>
        <v>293</v>
      </c>
      <c r="J22" s="376" t="s">
        <v>67</v>
      </c>
      <c r="K22" s="377"/>
      <c r="L22" s="378"/>
      <c r="M22" s="116">
        <v>109</v>
      </c>
      <c r="N22" s="117">
        <v>113</v>
      </c>
      <c r="O22" s="117">
        <v>106</v>
      </c>
      <c r="P22" s="118">
        <f t="shared" si="5"/>
        <v>328</v>
      </c>
    </row>
    <row r="23" spans="2:16" ht="17.25">
      <c r="B23" s="376" t="s">
        <v>281</v>
      </c>
      <c r="C23" s="377"/>
      <c r="D23" s="378"/>
      <c r="E23" s="116">
        <v>103</v>
      </c>
      <c r="F23" s="117">
        <v>124</v>
      </c>
      <c r="G23" s="117">
        <v>122</v>
      </c>
      <c r="H23" s="118">
        <f t="shared" si="4"/>
        <v>349</v>
      </c>
      <c r="J23" s="376" t="s">
        <v>254</v>
      </c>
      <c r="K23" s="377"/>
      <c r="L23" s="378"/>
      <c r="M23" s="116">
        <v>114</v>
      </c>
      <c r="N23" s="117">
        <v>140</v>
      </c>
      <c r="O23" s="117">
        <v>125</v>
      </c>
      <c r="P23" s="118">
        <f t="shared" si="5"/>
        <v>379</v>
      </c>
    </row>
    <row r="24" spans="2:16" ht="17.25">
      <c r="B24" s="376" t="s">
        <v>86</v>
      </c>
      <c r="C24" s="377"/>
      <c r="D24" s="378"/>
      <c r="E24" s="116">
        <v>108</v>
      </c>
      <c r="F24" s="117">
        <v>113</v>
      </c>
      <c r="G24" s="117">
        <v>148</v>
      </c>
      <c r="H24" s="118">
        <f t="shared" si="4"/>
        <v>369</v>
      </c>
      <c r="J24" s="376" t="s">
        <v>255</v>
      </c>
      <c r="K24" s="377"/>
      <c r="L24" s="378"/>
      <c r="M24" s="116">
        <v>112</v>
      </c>
      <c r="N24" s="117">
        <v>106</v>
      </c>
      <c r="O24" s="117">
        <v>101</v>
      </c>
      <c r="P24" s="118">
        <f t="shared" si="5"/>
        <v>319</v>
      </c>
    </row>
    <row r="25" spans="2:16" ht="18" thickBot="1">
      <c r="B25" s="368" t="s">
        <v>277</v>
      </c>
      <c r="C25" s="369"/>
      <c r="D25" s="370"/>
      <c r="E25" s="119">
        <v>110</v>
      </c>
      <c r="F25" s="120">
        <v>112</v>
      </c>
      <c r="G25" s="120">
        <v>122</v>
      </c>
      <c r="H25" s="121">
        <f t="shared" si="4"/>
        <v>344</v>
      </c>
      <c r="J25" s="368" t="s">
        <v>256</v>
      </c>
      <c r="K25" s="369"/>
      <c r="L25" s="370"/>
      <c r="M25" s="119">
        <v>131</v>
      </c>
      <c r="N25" s="120">
        <v>113</v>
      </c>
      <c r="O25" s="120">
        <v>104</v>
      </c>
      <c r="P25" s="121">
        <f t="shared" si="5"/>
        <v>348</v>
      </c>
    </row>
    <row r="26" spans="2:16" ht="19.5" thickBot="1">
      <c r="B26" s="371" t="s">
        <v>43</v>
      </c>
      <c r="C26" s="372"/>
      <c r="D26" s="373"/>
      <c r="E26" s="122">
        <f>SUM(E21:E25)</f>
        <v>534</v>
      </c>
      <c r="F26" s="123">
        <f>SUM(F21:F25)</f>
        <v>543</v>
      </c>
      <c r="G26" s="123">
        <f>SUM(G21:G25)</f>
        <v>604</v>
      </c>
      <c r="H26" s="124">
        <f t="shared" si="4"/>
        <v>1681</v>
      </c>
      <c r="J26" s="371" t="s">
        <v>43</v>
      </c>
      <c r="K26" s="372"/>
      <c r="L26" s="373"/>
      <c r="M26" s="122">
        <f>SUM(M21:M25)</f>
        <v>585</v>
      </c>
      <c r="N26" s="123">
        <f>SUM(N21:N25)</f>
        <v>583</v>
      </c>
      <c r="O26" s="123">
        <f>SUM(O21:O25)</f>
        <v>551</v>
      </c>
      <c r="P26" s="124">
        <f t="shared" si="5"/>
        <v>1719</v>
      </c>
    </row>
    <row r="27" spans="2:16" ht="20.25" thickBot="1">
      <c r="B27" s="374" t="s">
        <v>42</v>
      </c>
      <c r="C27" s="375"/>
      <c r="D27" s="6">
        <f>SUM(E27:H27)</f>
        <v>2</v>
      </c>
      <c r="E27" s="125">
        <f>IF(E26&gt;M26,2,0)+IF(E26&lt;M26,0)+IF(E26=M26,1)</f>
        <v>0</v>
      </c>
      <c r="F27" s="126">
        <f>IF(F26&gt;N26,2,0)+IF(F26&lt;N26,0)+IF(F26=N26,1)</f>
        <v>0</v>
      </c>
      <c r="G27" s="126">
        <f>IF(G26&gt;O26,2,0)+IF(G26&lt;O26,0)+IF(G26=O26,1)</f>
        <v>2</v>
      </c>
      <c r="H27" s="127">
        <f>IF(H26&gt;P26,2,0)+IF(H26&lt;P26,0)+IF(H26=P26,1)</f>
        <v>0</v>
      </c>
      <c r="J27" s="374" t="s">
        <v>42</v>
      </c>
      <c r="K27" s="375"/>
      <c r="L27" s="6">
        <f>SUM(M27:P27)</f>
        <v>6</v>
      </c>
      <c r="M27" s="125">
        <f>IF(M26&gt;E26,2,0)+IF(M26&lt;E26,0)+IF(M26=E26,1)</f>
        <v>2</v>
      </c>
      <c r="N27" s="126">
        <f>IF(N26&gt;F26,2,0)+IF(N26&lt;F26,0)+IF(N26=F26,1)</f>
        <v>2</v>
      </c>
      <c r="O27" s="126">
        <f>IF(O26&gt;G26,2,0)+IF(O26&lt;G26,0)+IF(O26=G26,1)</f>
        <v>0</v>
      </c>
      <c r="P27" s="127">
        <f>IF(P26&gt;H26,2,0)+IF(P26&lt;H26,0)+IF(P26=H26,1)</f>
        <v>2</v>
      </c>
    </row>
    <row r="28" spans="2:16" ht="15.75" thickBot="1"/>
    <row r="29" spans="2:16" ht="30.75" thickBot="1">
      <c r="B29" s="379" t="s">
        <v>163</v>
      </c>
      <c r="C29" s="380"/>
      <c r="D29" s="380"/>
      <c r="E29" s="380"/>
      <c r="F29" s="380"/>
      <c r="G29" s="380"/>
      <c r="H29" s="381"/>
      <c r="I29" s="143"/>
      <c r="J29" s="379" t="s">
        <v>95</v>
      </c>
      <c r="K29" s="380"/>
      <c r="L29" s="380"/>
      <c r="M29" s="380"/>
      <c r="N29" s="380"/>
      <c r="O29" s="380"/>
      <c r="P29" s="381"/>
    </row>
    <row r="30" spans="2:16" ht="17.25">
      <c r="B30" s="382" t="s">
        <v>324</v>
      </c>
      <c r="C30" s="383"/>
      <c r="D30" s="384"/>
      <c r="E30" s="113">
        <v>115</v>
      </c>
      <c r="F30" s="114">
        <v>108</v>
      </c>
      <c r="G30" s="114">
        <v>116</v>
      </c>
      <c r="H30" s="115">
        <f t="shared" ref="H30:H35" si="6">SUM(E30:G30)</f>
        <v>339</v>
      </c>
      <c r="J30" s="382" t="s">
        <v>229</v>
      </c>
      <c r="K30" s="383"/>
      <c r="L30" s="384"/>
      <c r="M30" s="113">
        <v>112</v>
      </c>
      <c r="N30" s="114">
        <v>127</v>
      </c>
      <c r="O30" s="114">
        <v>103</v>
      </c>
      <c r="P30" s="115">
        <f t="shared" ref="P30:P35" si="7">SUM(M30:O30)</f>
        <v>342</v>
      </c>
    </row>
    <row r="31" spans="2:16" ht="17.25">
      <c r="B31" s="376" t="s">
        <v>267</v>
      </c>
      <c r="C31" s="377"/>
      <c r="D31" s="378"/>
      <c r="E31" s="116">
        <v>143</v>
      </c>
      <c r="F31" s="117">
        <v>113</v>
      </c>
      <c r="G31" s="117">
        <v>105</v>
      </c>
      <c r="H31" s="118">
        <f t="shared" si="6"/>
        <v>361</v>
      </c>
      <c r="J31" s="376" t="s">
        <v>170</v>
      </c>
      <c r="K31" s="377"/>
      <c r="L31" s="378"/>
      <c r="M31" s="116">
        <v>122</v>
      </c>
      <c r="N31" s="117">
        <v>105</v>
      </c>
      <c r="O31" s="117">
        <v>103</v>
      </c>
      <c r="P31" s="118">
        <f t="shared" si="7"/>
        <v>330</v>
      </c>
    </row>
    <row r="32" spans="2:16" ht="17.25">
      <c r="B32" s="376" t="s">
        <v>269</v>
      </c>
      <c r="C32" s="377"/>
      <c r="D32" s="378"/>
      <c r="E32" s="116">
        <v>114</v>
      </c>
      <c r="F32" s="117">
        <v>111</v>
      </c>
      <c r="G32" s="117">
        <v>146</v>
      </c>
      <c r="H32" s="118">
        <f t="shared" si="6"/>
        <v>371</v>
      </c>
      <c r="J32" s="376" t="s">
        <v>157</v>
      </c>
      <c r="K32" s="377"/>
      <c r="L32" s="378"/>
      <c r="M32" s="116">
        <v>107</v>
      </c>
      <c r="N32" s="117">
        <v>146</v>
      </c>
      <c r="O32" s="117">
        <v>108</v>
      </c>
      <c r="P32" s="118">
        <f t="shared" si="7"/>
        <v>361</v>
      </c>
    </row>
    <row r="33" spans="2:16" ht="17.25">
      <c r="B33" s="376" t="s">
        <v>270</v>
      </c>
      <c r="C33" s="377"/>
      <c r="D33" s="378"/>
      <c r="E33" s="116">
        <v>136</v>
      </c>
      <c r="F33" s="117">
        <v>108</v>
      </c>
      <c r="G33" s="117">
        <v>97</v>
      </c>
      <c r="H33" s="118">
        <f t="shared" si="6"/>
        <v>341</v>
      </c>
      <c r="J33" s="376" t="s">
        <v>158</v>
      </c>
      <c r="K33" s="377"/>
      <c r="L33" s="378"/>
      <c r="M33" s="116">
        <v>97</v>
      </c>
      <c r="N33" s="117">
        <v>105</v>
      </c>
      <c r="O33" s="117">
        <v>117</v>
      </c>
      <c r="P33" s="118">
        <f t="shared" si="7"/>
        <v>319</v>
      </c>
    </row>
    <row r="34" spans="2:16" ht="18" thickBot="1">
      <c r="B34" s="368" t="s">
        <v>271</v>
      </c>
      <c r="C34" s="369"/>
      <c r="D34" s="370"/>
      <c r="E34" s="119">
        <v>136</v>
      </c>
      <c r="F34" s="120">
        <v>155</v>
      </c>
      <c r="G34" s="120">
        <v>119</v>
      </c>
      <c r="H34" s="121">
        <f t="shared" si="6"/>
        <v>410</v>
      </c>
      <c r="J34" s="368" t="s">
        <v>352</v>
      </c>
      <c r="K34" s="369"/>
      <c r="L34" s="370"/>
      <c r="M34" s="119">
        <v>126</v>
      </c>
      <c r="N34" s="120">
        <v>144</v>
      </c>
      <c r="O34" s="120">
        <v>109</v>
      </c>
      <c r="P34" s="121">
        <f t="shared" si="7"/>
        <v>379</v>
      </c>
    </row>
    <row r="35" spans="2:16" ht="19.5" thickBot="1">
      <c r="B35" s="371" t="s">
        <v>43</v>
      </c>
      <c r="C35" s="372"/>
      <c r="D35" s="373"/>
      <c r="E35" s="122">
        <f>SUM(E30:E34)</f>
        <v>644</v>
      </c>
      <c r="F35" s="123">
        <f>SUM(F30:F34)</f>
        <v>595</v>
      </c>
      <c r="G35" s="123">
        <f>SUM(G30:G34)</f>
        <v>583</v>
      </c>
      <c r="H35" s="124">
        <f t="shared" si="6"/>
        <v>1822</v>
      </c>
      <c r="J35" s="371" t="s">
        <v>43</v>
      </c>
      <c r="K35" s="372"/>
      <c r="L35" s="373"/>
      <c r="M35" s="122">
        <f>SUM(M30:M34)</f>
        <v>564</v>
      </c>
      <c r="N35" s="123">
        <f>SUM(N30:N34)</f>
        <v>627</v>
      </c>
      <c r="O35" s="123">
        <f>SUM(O30:O34)</f>
        <v>540</v>
      </c>
      <c r="P35" s="124">
        <f t="shared" si="7"/>
        <v>1731</v>
      </c>
    </row>
    <row r="36" spans="2:16" ht="20.25" thickBot="1">
      <c r="B36" s="374" t="s">
        <v>42</v>
      </c>
      <c r="C36" s="375"/>
      <c r="D36" s="6">
        <f>SUM(E36:H36)</f>
        <v>6</v>
      </c>
      <c r="E36" s="125">
        <f>IF(E35&gt;M35,2,0)+IF(E35&lt;M35,0)+IF(E35=M35,1)</f>
        <v>2</v>
      </c>
      <c r="F36" s="126">
        <f>IF(F35&gt;N35,2,0)+IF(F35&lt;N35,0)+IF(F35=N35,1)</f>
        <v>0</v>
      </c>
      <c r="G36" s="126">
        <f>IF(G35&gt;O35,2,0)+IF(G35&lt;O35,0)+IF(G35=O35,1)</f>
        <v>2</v>
      </c>
      <c r="H36" s="127">
        <f>IF(H35&gt;P35,2,0)+IF(H35&lt;P35,0)+IF(H35=P35,1)</f>
        <v>2</v>
      </c>
      <c r="J36" s="374" t="s">
        <v>42</v>
      </c>
      <c r="K36" s="375"/>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85" t="s">
        <v>2</v>
      </c>
      <c r="C38" s="386"/>
      <c r="D38" s="386"/>
      <c r="E38" s="386"/>
      <c r="F38" s="386"/>
      <c r="G38" s="386"/>
      <c r="H38" s="387"/>
      <c r="I38" s="143"/>
      <c r="J38" s="385" t="s">
        <v>1</v>
      </c>
      <c r="K38" s="386"/>
      <c r="L38" s="386"/>
      <c r="M38" s="386"/>
      <c r="N38" s="386"/>
      <c r="O38" s="386"/>
      <c r="P38" s="387"/>
    </row>
    <row r="39" spans="2:16" ht="17.25">
      <c r="B39" s="382" t="s">
        <v>272</v>
      </c>
      <c r="C39" s="383"/>
      <c r="D39" s="384"/>
      <c r="E39" s="113">
        <v>127</v>
      </c>
      <c r="F39" s="114">
        <v>123</v>
      </c>
      <c r="G39" s="114">
        <v>123</v>
      </c>
      <c r="H39" s="115">
        <f t="shared" ref="H39:H44" si="8">SUM(E39:G39)</f>
        <v>373</v>
      </c>
      <c r="J39" s="382" t="s">
        <v>220</v>
      </c>
      <c r="K39" s="383"/>
      <c r="L39" s="384"/>
      <c r="M39" s="113">
        <v>98</v>
      </c>
      <c r="N39" s="114">
        <v>110</v>
      </c>
      <c r="O39" s="114">
        <v>109</v>
      </c>
      <c r="P39" s="115">
        <f t="shared" ref="P39:P44" si="9">SUM(M39:O39)</f>
        <v>317</v>
      </c>
    </row>
    <row r="40" spans="2:16" ht="17.25">
      <c r="B40" s="376" t="s">
        <v>276</v>
      </c>
      <c r="C40" s="377"/>
      <c r="D40" s="378"/>
      <c r="E40" s="116">
        <v>110</v>
      </c>
      <c r="F40" s="117">
        <v>130</v>
      </c>
      <c r="G40" s="117">
        <v>143</v>
      </c>
      <c r="H40" s="118">
        <f t="shared" si="8"/>
        <v>383</v>
      </c>
      <c r="J40" s="376" t="s">
        <v>258</v>
      </c>
      <c r="K40" s="377"/>
      <c r="L40" s="378"/>
      <c r="M40" s="116">
        <v>127</v>
      </c>
      <c r="N40" s="117">
        <v>105</v>
      </c>
      <c r="O40" s="117">
        <v>127</v>
      </c>
      <c r="P40" s="118">
        <f t="shared" si="9"/>
        <v>359</v>
      </c>
    </row>
    <row r="41" spans="2:16" ht="17.25">
      <c r="B41" s="376" t="s">
        <v>275</v>
      </c>
      <c r="C41" s="377"/>
      <c r="D41" s="378"/>
      <c r="E41" s="116">
        <v>106</v>
      </c>
      <c r="F41" s="117">
        <v>120</v>
      </c>
      <c r="G41" s="117">
        <v>123</v>
      </c>
      <c r="H41" s="118">
        <f t="shared" si="8"/>
        <v>349</v>
      </c>
      <c r="J41" s="376" t="s">
        <v>259</v>
      </c>
      <c r="K41" s="377"/>
      <c r="L41" s="378"/>
      <c r="M41" s="116">
        <v>125</v>
      </c>
      <c r="N41" s="117">
        <v>120</v>
      </c>
      <c r="O41" s="117">
        <v>114</v>
      </c>
      <c r="P41" s="118">
        <f t="shared" si="9"/>
        <v>359</v>
      </c>
    </row>
    <row r="42" spans="2:16" ht="17.25">
      <c r="B42" s="376" t="s">
        <v>274</v>
      </c>
      <c r="C42" s="377"/>
      <c r="D42" s="378"/>
      <c r="E42" s="116">
        <v>110</v>
      </c>
      <c r="F42" s="117">
        <v>122</v>
      </c>
      <c r="G42" s="117">
        <v>123</v>
      </c>
      <c r="H42" s="118">
        <f t="shared" si="8"/>
        <v>355</v>
      </c>
      <c r="J42" s="376" t="s">
        <v>257</v>
      </c>
      <c r="K42" s="377"/>
      <c r="L42" s="378"/>
      <c r="M42" s="116">
        <v>124</v>
      </c>
      <c r="N42" s="117">
        <v>115</v>
      </c>
      <c r="O42" s="117">
        <v>112</v>
      </c>
      <c r="P42" s="118">
        <f t="shared" si="9"/>
        <v>351</v>
      </c>
    </row>
    <row r="43" spans="2:16" ht="18" thickBot="1">
      <c r="B43" s="368" t="s">
        <v>323</v>
      </c>
      <c r="C43" s="369"/>
      <c r="D43" s="370"/>
      <c r="E43" s="119">
        <v>131</v>
      </c>
      <c r="F43" s="120">
        <v>146</v>
      </c>
      <c r="G43" s="120">
        <v>132</v>
      </c>
      <c r="H43" s="121">
        <f t="shared" si="8"/>
        <v>409</v>
      </c>
      <c r="J43" s="368" t="s">
        <v>333</v>
      </c>
      <c r="K43" s="369"/>
      <c r="L43" s="370"/>
      <c r="M43" s="119">
        <v>122</v>
      </c>
      <c r="N43" s="120">
        <v>112</v>
      </c>
      <c r="O43" s="120">
        <v>104</v>
      </c>
      <c r="P43" s="121">
        <f t="shared" si="9"/>
        <v>338</v>
      </c>
    </row>
    <row r="44" spans="2:16" ht="19.5" thickBot="1">
      <c r="B44" s="371" t="s">
        <v>43</v>
      </c>
      <c r="C44" s="372"/>
      <c r="D44" s="373"/>
      <c r="E44" s="122">
        <f>SUM(E39:E43)</f>
        <v>584</v>
      </c>
      <c r="F44" s="123">
        <f>SUM(F39:F43)</f>
        <v>641</v>
      </c>
      <c r="G44" s="123">
        <f>SUM(G39:G43)</f>
        <v>644</v>
      </c>
      <c r="H44" s="124">
        <f t="shared" si="8"/>
        <v>1869</v>
      </c>
      <c r="J44" s="371" t="s">
        <v>43</v>
      </c>
      <c r="K44" s="372"/>
      <c r="L44" s="373"/>
      <c r="M44" s="122">
        <f>SUM(M39:M43)</f>
        <v>596</v>
      </c>
      <c r="N44" s="123">
        <f>SUM(N39:N43)</f>
        <v>562</v>
      </c>
      <c r="O44" s="123">
        <f>SUM(O39:O43)</f>
        <v>566</v>
      </c>
      <c r="P44" s="124">
        <f t="shared" si="9"/>
        <v>1724</v>
      </c>
    </row>
    <row r="45" spans="2:16" ht="20.25" thickBot="1">
      <c r="B45" s="374" t="s">
        <v>42</v>
      </c>
      <c r="C45" s="375"/>
      <c r="D45" s="6">
        <f>SUM(E45:H45)</f>
        <v>6</v>
      </c>
      <c r="E45" s="125">
        <f>IF(E44&gt;M44,2,0)+IF(E44&lt;M44,0)+IF(E44=M44,1)</f>
        <v>0</v>
      </c>
      <c r="F45" s="126">
        <f>IF(F44&gt;N44,2,0)+IF(F44&lt;N44,0)+IF(F44=N44,1)</f>
        <v>2</v>
      </c>
      <c r="G45" s="126">
        <f>IF(G44&gt;O44,2,0)+IF(G44&lt;O44,0)+IF(G44=O44,1)</f>
        <v>2</v>
      </c>
      <c r="H45" s="127">
        <f>IF(H44&gt;P44,2,0)+IF(H44&lt;P44,0)+IF(H44=P44,1)</f>
        <v>2</v>
      </c>
      <c r="J45" s="374" t="s">
        <v>42</v>
      </c>
      <c r="K45" s="375"/>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9" t="s">
        <v>155</v>
      </c>
      <c r="C47" s="380"/>
      <c r="D47" s="380"/>
      <c r="E47" s="380"/>
      <c r="F47" s="380"/>
      <c r="G47" s="380"/>
      <c r="H47" s="381"/>
      <c r="I47" s="143"/>
      <c r="J47" s="379" t="s">
        <v>96</v>
      </c>
      <c r="K47" s="380"/>
      <c r="L47" s="380"/>
      <c r="M47" s="380"/>
      <c r="N47" s="380"/>
      <c r="O47" s="380"/>
      <c r="P47" s="381"/>
    </row>
    <row r="48" spans="2:16" ht="17.25">
      <c r="B48" s="382" t="s">
        <v>248</v>
      </c>
      <c r="C48" s="383"/>
      <c r="D48" s="384"/>
      <c r="E48" s="113">
        <v>94</v>
      </c>
      <c r="F48" s="114">
        <v>101</v>
      </c>
      <c r="G48" s="114">
        <v>90</v>
      </c>
      <c r="H48" s="115">
        <f t="shared" ref="H48:H53" si="10">SUM(E48:G48)</f>
        <v>285</v>
      </c>
      <c r="J48" s="382" t="s">
        <v>264</v>
      </c>
      <c r="K48" s="383"/>
      <c r="L48" s="384"/>
      <c r="M48" s="113">
        <v>103</v>
      </c>
      <c r="N48" s="114">
        <v>107</v>
      </c>
      <c r="O48" s="114">
        <v>109</v>
      </c>
      <c r="P48" s="115">
        <f t="shared" ref="P48:P53" si="11">SUM(M48:O48)</f>
        <v>319</v>
      </c>
    </row>
    <row r="49" spans="2:16" ht="17.25">
      <c r="B49" s="376" t="s">
        <v>246</v>
      </c>
      <c r="C49" s="377"/>
      <c r="D49" s="378"/>
      <c r="E49" s="116">
        <v>88</v>
      </c>
      <c r="F49" s="117">
        <v>99</v>
      </c>
      <c r="G49" s="117">
        <v>102</v>
      </c>
      <c r="H49" s="118">
        <f t="shared" si="10"/>
        <v>289</v>
      </c>
      <c r="J49" s="376" t="s">
        <v>262</v>
      </c>
      <c r="K49" s="377"/>
      <c r="L49" s="378"/>
      <c r="M49" s="116">
        <v>125</v>
      </c>
      <c r="N49" s="117">
        <v>101</v>
      </c>
      <c r="O49" s="117">
        <v>100</v>
      </c>
      <c r="P49" s="118">
        <f t="shared" si="11"/>
        <v>326</v>
      </c>
    </row>
    <row r="50" spans="2:16" ht="17.25">
      <c r="B50" s="376" t="s">
        <v>357</v>
      </c>
      <c r="C50" s="377"/>
      <c r="D50" s="378"/>
      <c r="E50" s="116">
        <v>93</v>
      </c>
      <c r="F50" s="117">
        <v>122</v>
      </c>
      <c r="G50" s="117">
        <v>131</v>
      </c>
      <c r="H50" s="118">
        <f t="shared" si="10"/>
        <v>346</v>
      </c>
      <c r="J50" s="376" t="s">
        <v>322</v>
      </c>
      <c r="K50" s="377"/>
      <c r="L50" s="378"/>
      <c r="M50" s="116">
        <v>117</v>
      </c>
      <c r="N50" s="117">
        <v>121</v>
      </c>
      <c r="O50" s="117">
        <v>101</v>
      </c>
      <c r="P50" s="118">
        <f t="shared" si="11"/>
        <v>339</v>
      </c>
    </row>
    <row r="51" spans="2:16" ht="17.25">
      <c r="B51" s="376" t="s">
        <v>247</v>
      </c>
      <c r="C51" s="377"/>
      <c r="D51" s="378"/>
      <c r="E51" s="116">
        <v>121</v>
      </c>
      <c r="F51" s="117">
        <v>142</v>
      </c>
      <c r="G51" s="117">
        <v>105</v>
      </c>
      <c r="H51" s="118">
        <f t="shared" si="10"/>
        <v>368</v>
      </c>
      <c r="J51" s="376" t="s">
        <v>265</v>
      </c>
      <c r="K51" s="377"/>
      <c r="L51" s="378"/>
      <c r="M51" s="116">
        <v>107</v>
      </c>
      <c r="N51" s="117">
        <v>125</v>
      </c>
      <c r="O51" s="117">
        <v>94</v>
      </c>
      <c r="P51" s="118">
        <f t="shared" si="11"/>
        <v>326</v>
      </c>
    </row>
    <row r="52" spans="2:16" ht="18" thickBot="1">
      <c r="B52" s="368" t="s">
        <v>83</v>
      </c>
      <c r="C52" s="369"/>
      <c r="D52" s="370"/>
      <c r="E52" s="119">
        <v>129</v>
      </c>
      <c r="F52" s="120">
        <v>124</v>
      </c>
      <c r="G52" s="120">
        <v>106</v>
      </c>
      <c r="H52" s="121">
        <f t="shared" si="10"/>
        <v>359</v>
      </c>
      <c r="J52" s="368" t="s">
        <v>266</v>
      </c>
      <c r="K52" s="369"/>
      <c r="L52" s="370"/>
      <c r="M52" s="119">
        <v>140</v>
      </c>
      <c r="N52" s="120">
        <v>114</v>
      </c>
      <c r="O52" s="120">
        <v>108</v>
      </c>
      <c r="P52" s="121">
        <f t="shared" si="11"/>
        <v>362</v>
      </c>
    </row>
    <row r="53" spans="2:16" ht="19.5" thickBot="1">
      <c r="B53" s="371" t="s">
        <v>43</v>
      </c>
      <c r="C53" s="372"/>
      <c r="D53" s="373"/>
      <c r="E53" s="122">
        <f>SUM(E48:E52)</f>
        <v>525</v>
      </c>
      <c r="F53" s="123">
        <f>SUM(F48:F52)</f>
        <v>588</v>
      </c>
      <c r="G53" s="123">
        <f>SUM(G48:G52)</f>
        <v>534</v>
      </c>
      <c r="H53" s="124">
        <f t="shared" si="10"/>
        <v>1647</v>
      </c>
      <c r="J53" s="371" t="s">
        <v>43</v>
      </c>
      <c r="K53" s="372"/>
      <c r="L53" s="373"/>
      <c r="M53" s="122">
        <f>SUM(M48:M52)</f>
        <v>592</v>
      </c>
      <c r="N53" s="123">
        <f>SUM(N48:N52)</f>
        <v>568</v>
      </c>
      <c r="O53" s="123">
        <f>SUM(O48:O52)</f>
        <v>512</v>
      </c>
      <c r="P53" s="124">
        <f t="shared" si="11"/>
        <v>1672</v>
      </c>
    </row>
    <row r="54" spans="2:16" ht="20.25" thickBot="1">
      <c r="B54" s="374" t="s">
        <v>42</v>
      </c>
      <c r="C54" s="375"/>
      <c r="D54" s="6">
        <f>SUM(E54:H54)</f>
        <v>4</v>
      </c>
      <c r="E54" s="125">
        <f>IF(E53&gt;M53,2,0)+IF(E53&lt;M53,0)+IF(E53=M53,1)</f>
        <v>0</v>
      </c>
      <c r="F54" s="126">
        <f>IF(F53&gt;N53,2,0)+IF(F53&lt;N53,0)+IF(F53=N53,1)</f>
        <v>2</v>
      </c>
      <c r="G54" s="126">
        <f>IF(G53&gt;O53,2,0)+IF(G53&lt;O53,0)+IF(G53=O53,1)</f>
        <v>2</v>
      </c>
      <c r="H54" s="127">
        <f>IF(H53&gt;P53,2,0)+IF(H53&lt;P53,0)+IF(H53=P53,1)</f>
        <v>0</v>
      </c>
      <c r="J54" s="374" t="s">
        <v>42</v>
      </c>
      <c r="K54" s="375"/>
      <c r="L54" s="6">
        <f>SUM(M54:P54)</f>
        <v>4</v>
      </c>
      <c r="M54" s="125">
        <f>IF(M53&gt;E53,2,0)+IF(M53&lt;E53,0)+IF(M53=E53,1)</f>
        <v>2</v>
      </c>
      <c r="N54" s="126">
        <f>IF(N53&gt;F53,2,0)+IF(N53&lt;F53,0)+IF(N53=F53,1)</f>
        <v>0</v>
      </c>
      <c r="O54" s="126">
        <f>IF(O53&gt;G53,2,0)+IF(O53&lt;G53,0)+IF(O53=G53,1)</f>
        <v>0</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2</v>
      </c>
      <c r="C57" s="366"/>
      <c r="D57" s="366"/>
      <c r="E57" s="11" t="s">
        <v>172</v>
      </c>
      <c r="F57" s="366" t="s">
        <v>169</v>
      </c>
      <c r="G57" s="366"/>
      <c r="H57" s="367"/>
      <c r="I57" s="144"/>
      <c r="J57" s="365" t="s">
        <v>142</v>
      </c>
      <c r="K57" s="366"/>
      <c r="L57" s="366"/>
      <c r="M57" s="11" t="s">
        <v>172</v>
      </c>
      <c r="N57" s="366" t="s">
        <v>169</v>
      </c>
      <c r="O57" s="366"/>
      <c r="P57" s="367"/>
    </row>
    <row r="58" spans="2:16" ht="16.5">
      <c r="B58" s="359" t="s">
        <v>97</v>
      </c>
      <c r="C58" s="360"/>
      <c r="D58" s="360"/>
      <c r="E58" s="11" t="s">
        <v>172</v>
      </c>
      <c r="F58" s="360" t="s">
        <v>1</v>
      </c>
      <c r="G58" s="360"/>
      <c r="H58" s="361"/>
      <c r="I58" s="144"/>
      <c r="J58" s="359" t="s">
        <v>228</v>
      </c>
      <c r="K58" s="360"/>
      <c r="L58" s="360"/>
      <c r="M58" s="11" t="s">
        <v>172</v>
      </c>
      <c r="N58" s="360" t="s">
        <v>155</v>
      </c>
      <c r="O58" s="360"/>
      <c r="P58" s="361"/>
    </row>
    <row r="59" spans="2:16" ht="16.5">
      <c r="B59" s="359" t="s">
        <v>228</v>
      </c>
      <c r="C59" s="360"/>
      <c r="D59" s="360"/>
      <c r="E59" s="11" t="s">
        <v>172</v>
      </c>
      <c r="F59" s="360" t="s">
        <v>175</v>
      </c>
      <c r="G59" s="360"/>
      <c r="H59" s="361"/>
      <c r="I59" s="144"/>
      <c r="J59" s="359" t="s">
        <v>1</v>
      </c>
      <c r="K59" s="360"/>
      <c r="L59" s="360"/>
      <c r="M59" s="11" t="s">
        <v>172</v>
      </c>
      <c r="N59" s="360" t="s">
        <v>163</v>
      </c>
      <c r="O59" s="360"/>
      <c r="P59" s="361"/>
    </row>
    <row r="60" spans="2:16" ht="16.5">
      <c r="B60" s="359" t="s">
        <v>142</v>
      </c>
      <c r="C60" s="360"/>
      <c r="D60" s="360"/>
      <c r="E60" s="11" t="s">
        <v>172</v>
      </c>
      <c r="F60" s="360" t="s">
        <v>96</v>
      </c>
      <c r="G60" s="360"/>
      <c r="H60" s="361"/>
      <c r="I60" s="144"/>
      <c r="J60" s="359" t="s">
        <v>176</v>
      </c>
      <c r="K60" s="360"/>
      <c r="L60" s="360"/>
      <c r="M60" s="11" t="s">
        <v>172</v>
      </c>
      <c r="N60" s="360" t="s">
        <v>2</v>
      </c>
      <c r="O60" s="360"/>
      <c r="P60" s="361"/>
    </row>
    <row r="61" spans="2:16" ht="16.5">
      <c r="B61" s="359" t="s">
        <v>155</v>
      </c>
      <c r="C61" s="360"/>
      <c r="D61" s="360"/>
      <c r="E61" s="11" t="s">
        <v>172</v>
      </c>
      <c r="F61" s="360" t="s">
        <v>95</v>
      </c>
      <c r="G61" s="360"/>
      <c r="H61" s="361"/>
      <c r="I61" s="144"/>
      <c r="J61" s="359" t="s">
        <v>95</v>
      </c>
      <c r="K61" s="360"/>
      <c r="L61" s="360"/>
      <c r="M61" s="11" t="s">
        <v>172</v>
      </c>
      <c r="N61" s="360" t="s">
        <v>97</v>
      </c>
      <c r="O61" s="360"/>
      <c r="P61" s="361"/>
    </row>
    <row r="62" spans="2:16" ht="17.25" thickBot="1">
      <c r="B62" s="356" t="s">
        <v>163</v>
      </c>
      <c r="C62" s="357"/>
      <c r="D62" s="357"/>
      <c r="E62" s="145" t="s">
        <v>172</v>
      </c>
      <c r="F62" s="357" t="s">
        <v>176</v>
      </c>
      <c r="G62" s="357"/>
      <c r="H62" s="358"/>
      <c r="I62" s="144"/>
      <c r="J62" s="356" t="s">
        <v>175</v>
      </c>
      <c r="K62" s="357"/>
      <c r="L62" s="357"/>
      <c r="M62" s="145" t="s">
        <v>172</v>
      </c>
      <c r="N62" s="357" t="s">
        <v>96</v>
      </c>
      <c r="O62" s="357"/>
      <c r="P62" s="35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workbookViewId="0">
      <selection sqref="A1:XFD104857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c r="B1" s="388"/>
      <c r="C1" s="388"/>
      <c r="D1" s="388"/>
      <c r="E1" s="388"/>
      <c r="F1" s="388"/>
      <c r="G1" s="388"/>
      <c r="H1" s="388"/>
      <c r="I1" s="388"/>
      <c r="J1" s="388"/>
      <c r="K1" s="388"/>
      <c r="L1" s="388"/>
      <c r="M1" s="388"/>
      <c r="N1" s="388"/>
      <c r="O1" s="388"/>
      <c r="P1" s="388"/>
      <c r="Q1" s="388"/>
    </row>
    <row r="2" spans="1:17" ht="30.75" thickBot="1">
      <c r="B2" s="385"/>
      <c r="C2" s="386"/>
      <c r="D2" s="386"/>
      <c r="E2" s="386"/>
      <c r="F2" s="386"/>
      <c r="G2" s="386"/>
      <c r="H2" s="387"/>
      <c r="I2" s="143"/>
      <c r="J2" s="385"/>
      <c r="K2" s="386"/>
      <c r="L2" s="386"/>
      <c r="M2" s="386"/>
      <c r="N2" s="386"/>
      <c r="O2" s="386"/>
      <c r="P2" s="387"/>
    </row>
    <row r="3" spans="1:17" ht="17.25">
      <c r="B3" s="382"/>
      <c r="C3" s="383"/>
      <c r="D3" s="384"/>
      <c r="E3" s="113"/>
      <c r="F3" s="114"/>
      <c r="G3" s="114"/>
      <c r="H3" s="115">
        <f t="shared" ref="H3:H8" si="0">SUM(E3:G3)</f>
        <v>0</v>
      </c>
      <c r="J3" s="382"/>
      <c r="K3" s="383"/>
      <c r="L3" s="384"/>
      <c r="M3" s="113"/>
      <c r="N3" s="114"/>
      <c r="O3" s="114"/>
      <c r="P3" s="115">
        <f t="shared" ref="P3:P8" si="1">SUM(M3:O3)</f>
        <v>0</v>
      </c>
    </row>
    <row r="4" spans="1:17" ht="17.25">
      <c r="B4" s="376"/>
      <c r="C4" s="377"/>
      <c r="D4" s="378"/>
      <c r="E4" s="116"/>
      <c r="F4" s="117"/>
      <c r="G4" s="117"/>
      <c r="H4" s="118">
        <f t="shared" si="0"/>
        <v>0</v>
      </c>
      <c r="J4" s="376"/>
      <c r="K4" s="377"/>
      <c r="L4" s="378"/>
      <c r="M4" s="116"/>
      <c r="N4" s="117"/>
      <c r="O4" s="117"/>
      <c r="P4" s="118">
        <f t="shared" si="1"/>
        <v>0</v>
      </c>
    </row>
    <row r="5" spans="1:17" ht="17.25">
      <c r="B5" s="376"/>
      <c r="C5" s="377"/>
      <c r="D5" s="378"/>
      <c r="E5" s="116"/>
      <c r="F5" s="117"/>
      <c r="G5" s="117"/>
      <c r="H5" s="118">
        <f t="shared" si="0"/>
        <v>0</v>
      </c>
      <c r="J5" s="376"/>
      <c r="K5" s="377"/>
      <c r="L5" s="378"/>
      <c r="M5" s="116"/>
      <c r="N5" s="117"/>
      <c r="O5" s="117"/>
      <c r="P5" s="118">
        <f t="shared" si="1"/>
        <v>0</v>
      </c>
    </row>
    <row r="6" spans="1:17" ht="17.25">
      <c r="B6" s="376"/>
      <c r="C6" s="377"/>
      <c r="D6" s="378"/>
      <c r="E6" s="116"/>
      <c r="F6" s="117"/>
      <c r="G6" s="117"/>
      <c r="H6" s="118">
        <f t="shared" si="0"/>
        <v>0</v>
      </c>
      <c r="J6" s="376"/>
      <c r="K6" s="377"/>
      <c r="L6" s="378"/>
      <c r="M6" s="116"/>
      <c r="N6" s="117"/>
      <c r="O6" s="117"/>
      <c r="P6" s="118">
        <f t="shared" si="1"/>
        <v>0</v>
      </c>
    </row>
    <row r="7" spans="1:17" ht="18" thickBot="1">
      <c r="B7" s="368"/>
      <c r="C7" s="369"/>
      <c r="D7" s="370"/>
      <c r="E7" s="119"/>
      <c r="F7" s="120"/>
      <c r="G7" s="120"/>
      <c r="H7" s="121">
        <f t="shared" si="0"/>
        <v>0</v>
      </c>
      <c r="J7" s="368"/>
      <c r="K7" s="369"/>
      <c r="L7" s="370"/>
      <c r="M7" s="119"/>
      <c r="N7" s="120"/>
      <c r="O7" s="120"/>
      <c r="P7" s="121">
        <f t="shared" si="1"/>
        <v>0</v>
      </c>
    </row>
    <row r="8" spans="1:17" ht="19.5" thickBot="1">
      <c r="B8" s="371" t="s">
        <v>43</v>
      </c>
      <c r="C8" s="372"/>
      <c r="D8" s="373"/>
      <c r="E8" s="122">
        <f>SUM(E3:E7)</f>
        <v>0</v>
      </c>
      <c r="F8" s="123">
        <f>SUM(F3:F7)</f>
        <v>0</v>
      </c>
      <c r="G8" s="123">
        <f>SUM(G3:G7)</f>
        <v>0</v>
      </c>
      <c r="H8" s="124">
        <f t="shared" si="0"/>
        <v>0</v>
      </c>
      <c r="J8" s="371" t="s">
        <v>43</v>
      </c>
      <c r="K8" s="372"/>
      <c r="L8" s="373"/>
      <c r="M8" s="122">
        <f>SUM(M3:M7)</f>
        <v>0</v>
      </c>
      <c r="N8" s="123">
        <f>SUM(N3:N7)</f>
        <v>0</v>
      </c>
      <c r="O8" s="123">
        <f>SUM(O3:O7)</f>
        <v>0</v>
      </c>
      <c r="P8" s="124">
        <f t="shared" si="1"/>
        <v>0</v>
      </c>
    </row>
    <row r="9" spans="1:17" ht="20.25" thickBot="1">
      <c r="B9" s="374" t="s">
        <v>42</v>
      </c>
      <c r="C9" s="375"/>
      <c r="D9" s="6">
        <f>SUM(E9:H9)</f>
        <v>4</v>
      </c>
      <c r="E9" s="125">
        <f>IF(E8&gt;M8,2,0)+IF(E8&lt;M8,0)+IF(E8=M8,1)</f>
        <v>1</v>
      </c>
      <c r="F9" s="126">
        <f>IF(F8&gt;N8,2,0)+IF(F8&lt;N8,0)+IF(F8=N8,1)</f>
        <v>1</v>
      </c>
      <c r="G9" s="126">
        <f>IF(G8&gt;O8,2,0)+IF(G8&lt;O8,0)+IF(G8=O8,1)</f>
        <v>1</v>
      </c>
      <c r="H9" s="127">
        <f>IF(H8&gt;P8,2,0)+IF(H8&lt;P8,0)+IF(H8=P8,1)</f>
        <v>1</v>
      </c>
      <c r="J9" s="374" t="s">
        <v>42</v>
      </c>
      <c r="K9" s="375"/>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79"/>
      <c r="C11" s="380"/>
      <c r="D11" s="380"/>
      <c r="E11" s="380"/>
      <c r="F11" s="380"/>
      <c r="G11" s="380"/>
      <c r="H11" s="381"/>
      <c r="I11" s="143"/>
      <c r="J11" s="379"/>
      <c r="K11" s="380"/>
      <c r="L11" s="380"/>
      <c r="M11" s="380"/>
      <c r="N11" s="380"/>
      <c r="O11" s="380"/>
      <c r="P11" s="381"/>
    </row>
    <row r="12" spans="1:17" ht="17.25">
      <c r="B12" s="382"/>
      <c r="C12" s="383"/>
      <c r="D12" s="384"/>
      <c r="E12" s="113"/>
      <c r="F12" s="114"/>
      <c r="G12" s="114"/>
      <c r="H12" s="115">
        <f t="shared" ref="H12:H17" si="2">SUM(E12:G12)</f>
        <v>0</v>
      </c>
      <c r="J12" s="382"/>
      <c r="K12" s="383"/>
      <c r="L12" s="384"/>
      <c r="M12" s="113"/>
      <c r="N12" s="114"/>
      <c r="O12" s="114"/>
      <c r="P12" s="115">
        <f t="shared" ref="P12:P17" si="3">SUM(M12:O12)</f>
        <v>0</v>
      </c>
    </row>
    <row r="13" spans="1:17" ht="17.25">
      <c r="B13" s="376"/>
      <c r="C13" s="377"/>
      <c r="D13" s="378"/>
      <c r="E13" s="116"/>
      <c r="F13" s="117"/>
      <c r="G13" s="117"/>
      <c r="H13" s="118">
        <f t="shared" si="2"/>
        <v>0</v>
      </c>
      <c r="J13" s="376"/>
      <c r="K13" s="377"/>
      <c r="L13" s="378"/>
      <c r="M13" s="116"/>
      <c r="N13" s="117"/>
      <c r="O13" s="117"/>
      <c r="P13" s="118">
        <f t="shared" si="3"/>
        <v>0</v>
      </c>
    </row>
    <row r="14" spans="1:17" ht="17.25">
      <c r="B14" s="376"/>
      <c r="C14" s="377"/>
      <c r="D14" s="378"/>
      <c r="E14" s="116"/>
      <c r="F14" s="117"/>
      <c r="G14" s="117"/>
      <c r="H14" s="118">
        <f t="shared" si="2"/>
        <v>0</v>
      </c>
      <c r="J14" s="376"/>
      <c r="K14" s="377"/>
      <c r="L14" s="378"/>
      <c r="M14" s="116"/>
      <c r="N14" s="117"/>
      <c r="O14" s="117"/>
      <c r="P14" s="118">
        <f t="shared" si="3"/>
        <v>0</v>
      </c>
    </row>
    <row r="15" spans="1:17" ht="17.25">
      <c r="B15" s="376"/>
      <c r="C15" s="377"/>
      <c r="D15" s="378"/>
      <c r="E15" s="116"/>
      <c r="F15" s="117"/>
      <c r="G15" s="117"/>
      <c r="H15" s="118">
        <f t="shared" si="2"/>
        <v>0</v>
      </c>
      <c r="J15" s="376"/>
      <c r="K15" s="377"/>
      <c r="L15" s="378"/>
      <c r="M15" s="116"/>
      <c r="N15" s="117"/>
      <c r="O15" s="117"/>
      <c r="P15" s="118">
        <f t="shared" si="3"/>
        <v>0</v>
      </c>
    </row>
    <row r="16" spans="1:17" ht="18" thickBot="1">
      <c r="B16" s="368"/>
      <c r="C16" s="369"/>
      <c r="D16" s="370"/>
      <c r="E16" s="119"/>
      <c r="F16" s="120"/>
      <c r="G16" s="120"/>
      <c r="H16" s="121">
        <f t="shared" si="2"/>
        <v>0</v>
      </c>
      <c r="J16" s="368"/>
      <c r="K16" s="369"/>
      <c r="L16" s="370"/>
      <c r="M16" s="119"/>
      <c r="N16" s="120"/>
      <c r="O16" s="120"/>
      <c r="P16" s="121">
        <f t="shared" si="3"/>
        <v>0</v>
      </c>
    </row>
    <row r="17" spans="2:16" ht="19.5" thickBot="1">
      <c r="B17" s="371" t="s">
        <v>43</v>
      </c>
      <c r="C17" s="372"/>
      <c r="D17" s="373"/>
      <c r="E17" s="122">
        <f>SUM(E12:E16)</f>
        <v>0</v>
      </c>
      <c r="F17" s="123">
        <f>SUM(F12:F16)</f>
        <v>0</v>
      </c>
      <c r="G17" s="123">
        <f>SUM(G12:G16)</f>
        <v>0</v>
      </c>
      <c r="H17" s="124">
        <f t="shared" si="2"/>
        <v>0</v>
      </c>
      <c r="J17" s="371" t="s">
        <v>43</v>
      </c>
      <c r="K17" s="372"/>
      <c r="L17" s="373"/>
      <c r="M17" s="122">
        <f>SUM(M12:M16)</f>
        <v>0</v>
      </c>
      <c r="N17" s="123">
        <f>SUM(N12:N16)</f>
        <v>0</v>
      </c>
      <c r="O17" s="123">
        <f>SUM(O12:O16)</f>
        <v>0</v>
      </c>
      <c r="P17" s="124">
        <f t="shared" si="3"/>
        <v>0</v>
      </c>
    </row>
    <row r="18" spans="2:16" ht="20.25" thickBot="1">
      <c r="B18" s="374" t="s">
        <v>42</v>
      </c>
      <c r="C18" s="375"/>
      <c r="D18" s="6">
        <f>SUM(E18:H18)</f>
        <v>4</v>
      </c>
      <c r="E18" s="125">
        <f>IF(E17&gt;M17,2,0)+IF(E17&lt;M17,0)+IF(E17=M17,1)</f>
        <v>1</v>
      </c>
      <c r="F18" s="126">
        <f>IF(F17&gt;N17,2,0)+IF(F17&lt;N17,0)+IF(F17=N17,1)</f>
        <v>1</v>
      </c>
      <c r="G18" s="126">
        <f>IF(G17&gt;O17,2,0)+IF(G17&lt;O17,0)+IF(G17=O17,1)</f>
        <v>1</v>
      </c>
      <c r="H18" s="127">
        <f>IF(H17&gt;P17,2,0)+IF(H17&lt;P17,0)+IF(H17=P17,1)</f>
        <v>1</v>
      </c>
      <c r="J18" s="374" t="s">
        <v>42</v>
      </c>
      <c r="K18" s="375"/>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85"/>
      <c r="C20" s="386"/>
      <c r="D20" s="386"/>
      <c r="E20" s="386"/>
      <c r="F20" s="386"/>
      <c r="G20" s="386"/>
      <c r="H20" s="387"/>
      <c r="I20" s="143"/>
      <c r="J20" s="385"/>
      <c r="K20" s="386"/>
      <c r="L20" s="386"/>
      <c r="M20" s="386"/>
      <c r="N20" s="386"/>
      <c r="O20" s="386"/>
      <c r="P20" s="387"/>
    </row>
    <row r="21" spans="2:16" ht="17.25">
      <c r="B21" s="382"/>
      <c r="C21" s="383"/>
      <c r="D21" s="384"/>
      <c r="E21" s="113"/>
      <c r="F21" s="114"/>
      <c r="G21" s="114"/>
      <c r="H21" s="115">
        <f t="shared" ref="H21:H26" si="4">SUM(E21:G21)</f>
        <v>0</v>
      </c>
      <c r="J21" s="382"/>
      <c r="K21" s="383"/>
      <c r="L21" s="384"/>
      <c r="M21" s="113"/>
      <c r="N21" s="114"/>
      <c r="O21" s="114"/>
      <c r="P21" s="115">
        <f t="shared" ref="P21:P26" si="5">SUM(M21:O21)</f>
        <v>0</v>
      </c>
    </row>
    <row r="22" spans="2:16" ht="17.25">
      <c r="B22" s="376"/>
      <c r="C22" s="377"/>
      <c r="D22" s="378"/>
      <c r="E22" s="116"/>
      <c r="F22" s="117"/>
      <c r="G22" s="117"/>
      <c r="H22" s="118">
        <f t="shared" si="4"/>
        <v>0</v>
      </c>
      <c r="J22" s="376"/>
      <c r="K22" s="377"/>
      <c r="L22" s="378"/>
      <c r="M22" s="116"/>
      <c r="N22" s="117"/>
      <c r="O22" s="117"/>
      <c r="P22" s="118">
        <f t="shared" si="5"/>
        <v>0</v>
      </c>
    </row>
    <row r="23" spans="2:16" ht="17.25">
      <c r="B23" s="376"/>
      <c r="C23" s="377"/>
      <c r="D23" s="378"/>
      <c r="E23" s="116"/>
      <c r="F23" s="117"/>
      <c r="G23" s="117"/>
      <c r="H23" s="118">
        <f t="shared" si="4"/>
        <v>0</v>
      </c>
      <c r="J23" s="376"/>
      <c r="K23" s="377"/>
      <c r="L23" s="378"/>
      <c r="M23" s="116"/>
      <c r="N23" s="117"/>
      <c r="O23" s="117"/>
      <c r="P23" s="118">
        <f t="shared" si="5"/>
        <v>0</v>
      </c>
    </row>
    <row r="24" spans="2:16" ht="17.25">
      <c r="B24" s="376"/>
      <c r="C24" s="377"/>
      <c r="D24" s="378"/>
      <c r="E24" s="116"/>
      <c r="F24" s="117"/>
      <c r="G24" s="117"/>
      <c r="H24" s="118">
        <f t="shared" si="4"/>
        <v>0</v>
      </c>
      <c r="J24" s="376"/>
      <c r="K24" s="377"/>
      <c r="L24" s="378"/>
      <c r="M24" s="116"/>
      <c r="N24" s="117"/>
      <c r="O24" s="117"/>
      <c r="P24" s="118">
        <f t="shared" si="5"/>
        <v>0</v>
      </c>
    </row>
    <row r="25" spans="2:16" ht="18" thickBot="1">
      <c r="B25" s="368"/>
      <c r="C25" s="369"/>
      <c r="D25" s="370"/>
      <c r="E25" s="119"/>
      <c r="F25" s="120"/>
      <c r="G25" s="120"/>
      <c r="H25" s="121">
        <f t="shared" si="4"/>
        <v>0</v>
      </c>
      <c r="J25" s="368"/>
      <c r="K25" s="369"/>
      <c r="L25" s="370"/>
      <c r="M25" s="119"/>
      <c r="N25" s="120"/>
      <c r="O25" s="120"/>
      <c r="P25" s="121">
        <f t="shared" si="5"/>
        <v>0</v>
      </c>
    </row>
    <row r="26" spans="2:16" ht="19.5" thickBot="1">
      <c r="B26" s="371" t="s">
        <v>43</v>
      </c>
      <c r="C26" s="372"/>
      <c r="D26" s="373"/>
      <c r="E26" s="122">
        <f>SUM(E21:E25)</f>
        <v>0</v>
      </c>
      <c r="F26" s="123">
        <f>SUM(F21:F25)</f>
        <v>0</v>
      </c>
      <c r="G26" s="123">
        <f>SUM(G21:G25)</f>
        <v>0</v>
      </c>
      <c r="H26" s="124">
        <f t="shared" si="4"/>
        <v>0</v>
      </c>
      <c r="J26" s="371" t="s">
        <v>43</v>
      </c>
      <c r="K26" s="372"/>
      <c r="L26" s="373"/>
      <c r="M26" s="122">
        <f>SUM(M21:M25)</f>
        <v>0</v>
      </c>
      <c r="N26" s="123">
        <f>SUM(N21:N25)</f>
        <v>0</v>
      </c>
      <c r="O26" s="123">
        <f>SUM(O21:O25)</f>
        <v>0</v>
      </c>
      <c r="P26" s="124">
        <f t="shared" si="5"/>
        <v>0</v>
      </c>
    </row>
    <row r="27" spans="2:16" ht="20.25" thickBot="1">
      <c r="B27" s="374" t="s">
        <v>42</v>
      </c>
      <c r="C27" s="375"/>
      <c r="D27" s="6">
        <f>SUM(E27:H27)</f>
        <v>4</v>
      </c>
      <c r="E27" s="125">
        <f>IF(E26&gt;M26,2,0)+IF(E26&lt;M26,0)+IF(E26=M26,1)</f>
        <v>1</v>
      </c>
      <c r="F27" s="126">
        <f>IF(F26&gt;N26,2,0)+IF(F26&lt;N26,0)+IF(F26=N26,1)</f>
        <v>1</v>
      </c>
      <c r="G27" s="126">
        <f>IF(G26&gt;O26,2,0)+IF(G26&lt;O26,0)+IF(G26=O26,1)</f>
        <v>1</v>
      </c>
      <c r="H27" s="127">
        <f>IF(H26&gt;P26,2,0)+IF(H26&lt;P26,0)+IF(H26=P26,1)</f>
        <v>1</v>
      </c>
      <c r="J27" s="374" t="s">
        <v>42</v>
      </c>
      <c r="K27" s="375"/>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79"/>
      <c r="C29" s="380"/>
      <c r="D29" s="380"/>
      <c r="E29" s="380"/>
      <c r="F29" s="380"/>
      <c r="G29" s="380"/>
      <c r="H29" s="381"/>
      <c r="I29" s="143"/>
      <c r="J29" s="379"/>
      <c r="K29" s="380"/>
      <c r="L29" s="380"/>
      <c r="M29" s="380"/>
      <c r="N29" s="380"/>
      <c r="O29" s="380"/>
      <c r="P29" s="381"/>
    </row>
    <row r="30" spans="2:16" ht="17.25">
      <c r="B30" s="382"/>
      <c r="C30" s="383"/>
      <c r="D30" s="384"/>
      <c r="E30" s="113"/>
      <c r="F30" s="114"/>
      <c r="G30" s="114"/>
      <c r="H30" s="115">
        <f t="shared" ref="H30:H35" si="6">SUM(E30:G30)</f>
        <v>0</v>
      </c>
      <c r="J30" s="382"/>
      <c r="K30" s="383"/>
      <c r="L30" s="384"/>
      <c r="M30" s="113"/>
      <c r="N30" s="114"/>
      <c r="O30" s="114"/>
      <c r="P30" s="115">
        <f t="shared" ref="P30:P35" si="7">SUM(M30:O30)</f>
        <v>0</v>
      </c>
    </row>
    <row r="31" spans="2:16" ht="17.25">
      <c r="B31" s="376"/>
      <c r="C31" s="377"/>
      <c r="D31" s="378"/>
      <c r="E31" s="116"/>
      <c r="F31" s="117"/>
      <c r="G31" s="117"/>
      <c r="H31" s="118">
        <f t="shared" si="6"/>
        <v>0</v>
      </c>
      <c r="J31" s="376"/>
      <c r="K31" s="377"/>
      <c r="L31" s="378"/>
      <c r="M31" s="116"/>
      <c r="N31" s="117"/>
      <c r="O31" s="117"/>
      <c r="P31" s="118">
        <f t="shared" si="7"/>
        <v>0</v>
      </c>
    </row>
    <row r="32" spans="2:16" ht="17.25">
      <c r="B32" s="376"/>
      <c r="C32" s="377"/>
      <c r="D32" s="378"/>
      <c r="E32" s="116"/>
      <c r="F32" s="117"/>
      <c r="G32" s="117"/>
      <c r="H32" s="118">
        <f t="shared" si="6"/>
        <v>0</v>
      </c>
      <c r="J32" s="376"/>
      <c r="K32" s="377"/>
      <c r="L32" s="378"/>
      <c r="M32" s="116"/>
      <c r="N32" s="117"/>
      <c r="O32" s="117"/>
      <c r="P32" s="118">
        <f t="shared" si="7"/>
        <v>0</v>
      </c>
    </row>
    <row r="33" spans="2:16" ht="17.25">
      <c r="B33" s="376"/>
      <c r="C33" s="377"/>
      <c r="D33" s="378"/>
      <c r="E33" s="116"/>
      <c r="F33" s="117"/>
      <c r="G33" s="117"/>
      <c r="H33" s="118">
        <f t="shared" si="6"/>
        <v>0</v>
      </c>
      <c r="J33" s="376"/>
      <c r="K33" s="377"/>
      <c r="L33" s="378"/>
      <c r="M33" s="116"/>
      <c r="N33" s="117"/>
      <c r="O33" s="117"/>
      <c r="P33" s="118">
        <f t="shared" si="7"/>
        <v>0</v>
      </c>
    </row>
    <row r="34" spans="2:16" ht="18" thickBot="1">
      <c r="B34" s="368"/>
      <c r="C34" s="369"/>
      <c r="D34" s="370"/>
      <c r="E34" s="119"/>
      <c r="F34" s="120"/>
      <c r="G34" s="120"/>
      <c r="H34" s="121">
        <f t="shared" si="6"/>
        <v>0</v>
      </c>
      <c r="J34" s="368"/>
      <c r="K34" s="369"/>
      <c r="L34" s="370"/>
      <c r="M34" s="119"/>
      <c r="N34" s="120"/>
      <c r="O34" s="120"/>
      <c r="P34" s="121">
        <f t="shared" si="7"/>
        <v>0</v>
      </c>
    </row>
    <row r="35" spans="2:16" ht="19.5" thickBot="1">
      <c r="B35" s="371" t="s">
        <v>43</v>
      </c>
      <c r="C35" s="372"/>
      <c r="D35" s="373"/>
      <c r="E35" s="122">
        <f>SUM(E30:E34)</f>
        <v>0</v>
      </c>
      <c r="F35" s="123">
        <f>SUM(F30:F34)</f>
        <v>0</v>
      </c>
      <c r="G35" s="123">
        <f>SUM(G30:G34)</f>
        <v>0</v>
      </c>
      <c r="H35" s="124">
        <f t="shared" si="6"/>
        <v>0</v>
      </c>
      <c r="J35" s="371" t="s">
        <v>43</v>
      </c>
      <c r="K35" s="372"/>
      <c r="L35" s="373"/>
      <c r="M35" s="122">
        <f>SUM(M30:M34)</f>
        <v>0</v>
      </c>
      <c r="N35" s="123">
        <f>SUM(N30:N34)</f>
        <v>0</v>
      </c>
      <c r="O35" s="123">
        <f>SUM(O30:O34)</f>
        <v>0</v>
      </c>
      <c r="P35" s="124">
        <f t="shared" si="7"/>
        <v>0</v>
      </c>
    </row>
    <row r="36" spans="2:16" ht="20.25" thickBot="1">
      <c r="B36" s="374" t="s">
        <v>42</v>
      </c>
      <c r="C36" s="375"/>
      <c r="D36" s="6">
        <f>SUM(E36:H36)</f>
        <v>4</v>
      </c>
      <c r="E36" s="125">
        <f>IF(E35&gt;M35,2,0)+IF(E35&lt;M35,0)+IF(E35=M35,1)</f>
        <v>1</v>
      </c>
      <c r="F36" s="126">
        <f>IF(F35&gt;N35,2,0)+IF(F35&lt;N35,0)+IF(F35=N35,1)</f>
        <v>1</v>
      </c>
      <c r="G36" s="126">
        <f>IF(G35&gt;O35,2,0)+IF(G35&lt;O35,0)+IF(G35=O35,1)</f>
        <v>1</v>
      </c>
      <c r="H36" s="127">
        <f>IF(H35&gt;P35,2,0)+IF(H35&lt;P35,0)+IF(H35=P35,1)</f>
        <v>1</v>
      </c>
      <c r="J36" s="374" t="s">
        <v>42</v>
      </c>
      <c r="K36" s="375"/>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85"/>
      <c r="C38" s="386"/>
      <c r="D38" s="386"/>
      <c r="E38" s="386"/>
      <c r="F38" s="386"/>
      <c r="G38" s="386"/>
      <c r="H38" s="387"/>
      <c r="I38" s="143"/>
      <c r="J38" s="385"/>
      <c r="K38" s="386"/>
      <c r="L38" s="386"/>
      <c r="M38" s="386"/>
      <c r="N38" s="386"/>
      <c r="O38" s="386"/>
      <c r="P38" s="387"/>
    </row>
    <row r="39" spans="2:16" ht="17.25">
      <c r="B39" s="382"/>
      <c r="C39" s="383"/>
      <c r="D39" s="384"/>
      <c r="E39" s="113"/>
      <c r="F39" s="114"/>
      <c r="G39" s="114"/>
      <c r="H39" s="115">
        <f t="shared" ref="H39:H44" si="8">SUM(E39:G39)</f>
        <v>0</v>
      </c>
      <c r="J39" s="382"/>
      <c r="K39" s="383"/>
      <c r="L39" s="384"/>
      <c r="M39" s="113"/>
      <c r="N39" s="114"/>
      <c r="O39" s="114"/>
      <c r="P39" s="115">
        <f t="shared" ref="P39:P44" si="9">SUM(M39:O39)</f>
        <v>0</v>
      </c>
    </row>
    <row r="40" spans="2:16" ht="17.25">
      <c r="B40" s="376"/>
      <c r="C40" s="377"/>
      <c r="D40" s="378"/>
      <c r="E40" s="116"/>
      <c r="F40" s="117"/>
      <c r="G40" s="117"/>
      <c r="H40" s="118">
        <f t="shared" si="8"/>
        <v>0</v>
      </c>
      <c r="J40" s="376"/>
      <c r="K40" s="377"/>
      <c r="L40" s="378"/>
      <c r="M40" s="116"/>
      <c r="N40" s="117"/>
      <c r="O40" s="117"/>
      <c r="P40" s="118">
        <f t="shared" si="9"/>
        <v>0</v>
      </c>
    </row>
    <row r="41" spans="2:16" ht="17.25">
      <c r="B41" s="376"/>
      <c r="C41" s="377"/>
      <c r="D41" s="378"/>
      <c r="E41" s="116"/>
      <c r="F41" s="117"/>
      <c r="G41" s="117"/>
      <c r="H41" s="118">
        <f t="shared" si="8"/>
        <v>0</v>
      </c>
      <c r="J41" s="376"/>
      <c r="K41" s="377"/>
      <c r="L41" s="378"/>
      <c r="M41" s="116"/>
      <c r="N41" s="117"/>
      <c r="O41" s="117"/>
      <c r="P41" s="118">
        <f t="shared" si="9"/>
        <v>0</v>
      </c>
    </row>
    <row r="42" spans="2:16" ht="17.25">
      <c r="B42" s="376"/>
      <c r="C42" s="377"/>
      <c r="D42" s="378"/>
      <c r="E42" s="116"/>
      <c r="F42" s="117"/>
      <c r="G42" s="117"/>
      <c r="H42" s="118">
        <f t="shared" si="8"/>
        <v>0</v>
      </c>
      <c r="J42" s="376"/>
      <c r="K42" s="377"/>
      <c r="L42" s="378"/>
      <c r="M42" s="116"/>
      <c r="N42" s="117"/>
      <c r="O42" s="117"/>
      <c r="P42" s="118">
        <f t="shared" si="9"/>
        <v>0</v>
      </c>
    </row>
    <row r="43" spans="2:16" ht="18" thickBot="1">
      <c r="B43" s="368"/>
      <c r="C43" s="369"/>
      <c r="D43" s="370"/>
      <c r="E43" s="119"/>
      <c r="F43" s="120"/>
      <c r="G43" s="120"/>
      <c r="H43" s="121">
        <f t="shared" si="8"/>
        <v>0</v>
      </c>
      <c r="J43" s="368"/>
      <c r="K43" s="369"/>
      <c r="L43" s="370"/>
      <c r="M43" s="119"/>
      <c r="N43" s="120"/>
      <c r="O43" s="120"/>
      <c r="P43" s="121">
        <f t="shared" si="9"/>
        <v>0</v>
      </c>
    </row>
    <row r="44" spans="2:16" ht="19.5" thickBot="1">
      <c r="B44" s="371" t="s">
        <v>43</v>
      </c>
      <c r="C44" s="372"/>
      <c r="D44" s="373"/>
      <c r="E44" s="122">
        <f>SUM(E39:E43)</f>
        <v>0</v>
      </c>
      <c r="F44" s="123">
        <f>SUM(F39:F43)</f>
        <v>0</v>
      </c>
      <c r="G44" s="123">
        <f>SUM(G39:G43)</f>
        <v>0</v>
      </c>
      <c r="H44" s="124">
        <f t="shared" si="8"/>
        <v>0</v>
      </c>
      <c r="J44" s="371" t="s">
        <v>43</v>
      </c>
      <c r="K44" s="372"/>
      <c r="L44" s="373"/>
      <c r="M44" s="122">
        <f>SUM(M39:M43)</f>
        <v>0</v>
      </c>
      <c r="N44" s="123">
        <f>SUM(N39:N43)</f>
        <v>0</v>
      </c>
      <c r="O44" s="123">
        <f>SUM(O39:O43)</f>
        <v>0</v>
      </c>
      <c r="P44" s="124">
        <f t="shared" si="9"/>
        <v>0</v>
      </c>
    </row>
    <row r="45" spans="2:16" ht="20.25" thickBot="1">
      <c r="B45" s="374" t="s">
        <v>42</v>
      </c>
      <c r="C45" s="375"/>
      <c r="D45" s="6">
        <f>SUM(E45:H45)</f>
        <v>4</v>
      </c>
      <c r="E45" s="125">
        <f>IF(E44&gt;M44,2,0)+IF(E44&lt;M44,0)+IF(E44=M44,1)</f>
        <v>1</v>
      </c>
      <c r="F45" s="126">
        <f>IF(F44&gt;N44,2,0)+IF(F44&lt;N44,0)+IF(F44=N44,1)</f>
        <v>1</v>
      </c>
      <c r="G45" s="126">
        <f>IF(G44&gt;O44,2,0)+IF(G44&lt;O44,0)+IF(G44=O44,1)</f>
        <v>1</v>
      </c>
      <c r="H45" s="127">
        <f>IF(H44&gt;P44,2,0)+IF(H44&lt;P44,0)+IF(H44=P44,1)</f>
        <v>1</v>
      </c>
      <c r="J45" s="374" t="s">
        <v>42</v>
      </c>
      <c r="K45" s="375"/>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79"/>
      <c r="C47" s="380"/>
      <c r="D47" s="380"/>
      <c r="E47" s="380"/>
      <c r="F47" s="380"/>
      <c r="G47" s="380"/>
      <c r="H47" s="381"/>
      <c r="I47" s="143"/>
      <c r="J47" s="379"/>
      <c r="K47" s="380"/>
      <c r="L47" s="380"/>
      <c r="M47" s="380"/>
      <c r="N47" s="380"/>
      <c r="O47" s="380"/>
      <c r="P47" s="381"/>
    </row>
    <row r="48" spans="2:16" ht="17.25">
      <c r="B48" s="382"/>
      <c r="C48" s="383"/>
      <c r="D48" s="384"/>
      <c r="E48" s="113"/>
      <c r="F48" s="114"/>
      <c r="G48" s="114"/>
      <c r="H48" s="115">
        <f t="shared" ref="H48:H53" si="10">SUM(E48:G48)</f>
        <v>0</v>
      </c>
      <c r="J48" s="382"/>
      <c r="K48" s="383"/>
      <c r="L48" s="384"/>
      <c r="M48" s="113"/>
      <c r="N48" s="114"/>
      <c r="O48" s="114"/>
      <c r="P48" s="115">
        <f t="shared" ref="P48:P53" si="11">SUM(M48:O48)</f>
        <v>0</v>
      </c>
    </row>
    <row r="49" spans="2:16" ht="17.25">
      <c r="B49" s="376"/>
      <c r="C49" s="377"/>
      <c r="D49" s="378"/>
      <c r="E49" s="116"/>
      <c r="F49" s="117"/>
      <c r="G49" s="117"/>
      <c r="H49" s="118">
        <f t="shared" si="10"/>
        <v>0</v>
      </c>
      <c r="J49" s="376"/>
      <c r="K49" s="377"/>
      <c r="L49" s="378"/>
      <c r="M49" s="116"/>
      <c r="N49" s="117"/>
      <c r="O49" s="117"/>
      <c r="P49" s="118">
        <f t="shared" si="11"/>
        <v>0</v>
      </c>
    </row>
    <row r="50" spans="2:16" ht="17.25">
      <c r="B50" s="376"/>
      <c r="C50" s="377"/>
      <c r="D50" s="378"/>
      <c r="E50" s="116"/>
      <c r="F50" s="117"/>
      <c r="G50" s="117"/>
      <c r="H50" s="118">
        <f t="shared" si="10"/>
        <v>0</v>
      </c>
      <c r="J50" s="376"/>
      <c r="K50" s="377"/>
      <c r="L50" s="378"/>
      <c r="M50" s="116"/>
      <c r="N50" s="117"/>
      <c r="O50" s="117"/>
      <c r="P50" s="118">
        <f t="shared" si="11"/>
        <v>0</v>
      </c>
    </row>
    <row r="51" spans="2:16" ht="17.25">
      <c r="B51" s="376"/>
      <c r="C51" s="377"/>
      <c r="D51" s="378"/>
      <c r="E51" s="116"/>
      <c r="F51" s="117"/>
      <c r="G51" s="117"/>
      <c r="H51" s="118">
        <f t="shared" si="10"/>
        <v>0</v>
      </c>
      <c r="J51" s="376"/>
      <c r="K51" s="377"/>
      <c r="L51" s="378"/>
      <c r="M51" s="116"/>
      <c r="N51" s="117"/>
      <c r="O51" s="117"/>
      <c r="P51" s="118">
        <f t="shared" si="11"/>
        <v>0</v>
      </c>
    </row>
    <row r="52" spans="2:16" ht="18" thickBot="1">
      <c r="B52" s="368"/>
      <c r="C52" s="369"/>
      <c r="D52" s="370"/>
      <c r="E52" s="119"/>
      <c r="F52" s="120"/>
      <c r="G52" s="120"/>
      <c r="H52" s="121">
        <f t="shared" si="10"/>
        <v>0</v>
      </c>
      <c r="J52" s="368"/>
      <c r="K52" s="369"/>
      <c r="L52" s="370"/>
      <c r="M52" s="119"/>
      <c r="N52" s="120"/>
      <c r="O52" s="120"/>
      <c r="P52" s="121">
        <f t="shared" si="11"/>
        <v>0</v>
      </c>
    </row>
    <row r="53" spans="2:16" ht="19.5" thickBot="1">
      <c r="B53" s="371" t="s">
        <v>43</v>
      </c>
      <c r="C53" s="372"/>
      <c r="D53" s="373"/>
      <c r="E53" s="122">
        <f>SUM(E48:E52)</f>
        <v>0</v>
      </c>
      <c r="F53" s="123">
        <f>SUM(F48:F52)</f>
        <v>0</v>
      </c>
      <c r="G53" s="123">
        <f>SUM(G48:G52)</f>
        <v>0</v>
      </c>
      <c r="H53" s="124">
        <f t="shared" si="10"/>
        <v>0</v>
      </c>
      <c r="J53" s="371" t="s">
        <v>43</v>
      </c>
      <c r="K53" s="372"/>
      <c r="L53" s="373"/>
      <c r="M53" s="122">
        <f>SUM(M48:M52)</f>
        <v>0</v>
      </c>
      <c r="N53" s="123">
        <f>SUM(N48:N52)</f>
        <v>0</v>
      </c>
      <c r="O53" s="123">
        <f>SUM(O48:O52)</f>
        <v>0</v>
      </c>
      <c r="P53" s="124">
        <f t="shared" si="11"/>
        <v>0</v>
      </c>
    </row>
    <row r="54" spans="2:16" ht="20.25" thickBot="1">
      <c r="B54" s="374" t="s">
        <v>42</v>
      </c>
      <c r="C54" s="375"/>
      <c r="D54" s="6">
        <f>SUM(E54:H54)</f>
        <v>4</v>
      </c>
      <c r="E54" s="125">
        <f>IF(E53&gt;M53,2,0)+IF(E53&lt;M53,0)+IF(E53=M53,1)</f>
        <v>1</v>
      </c>
      <c r="F54" s="126">
        <f>IF(F53&gt;N53,2,0)+IF(F53&lt;N53,0)+IF(F53=N53,1)</f>
        <v>1</v>
      </c>
      <c r="G54" s="126">
        <f>IF(G53&gt;O53,2,0)+IF(G53&lt;O53,0)+IF(G53=O53,1)</f>
        <v>1</v>
      </c>
      <c r="H54" s="127">
        <f>IF(H53&gt;P53,2,0)+IF(H53&lt;P53,0)+IF(H53=P53,1)</f>
        <v>1</v>
      </c>
      <c r="J54" s="374" t="s">
        <v>42</v>
      </c>
      <c r="K54" s="375"/>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c r="C57" s="366"/>
      <c r="D57" s="366"/>
      <c r="E57" s="11" t="s">
        <v>172</v>
      </c>
      <c r="F57" s="366"/>
      <c r="G57" s="366"/>
      <c r="H57" s="367"/>
      <c r="I57" s="144"/>
      <c r="J57" s="365"/>
      <c r="K57" s="366"/>
      <c r="L57" s="366"/>
      <c r="M57" s="11" t="s">
        <v>172</v>
      </c>
      <c r="N57" s="366"/>
      <c r="O57" s="366"/>
      <c r="P57" s="367"/>
    </row>
    <row r="58" spans="2:16" ht="16.5">
      <c r="B58" s="359"/>
      <c r="C58" s="360"/>
      <c r="D58" s="360"/>
      <c r="E58" s="11" t="s">
        <v>172</v>
      </c>
      <c r="F58" s="360"/>
      <c r="G58" s="360"/>
      <c r="H58" s="361"/>
      <c r="I58" s="144"/>
      <c r="J58" s="359"/>
      <c r="K58" s="360"/>
      <c r="L58" s="360"/>
      <c r="M58" s="11" t="s">
        <v>172</v>
      </c>
      <c r="N58" s="360"/>
      <c r="O58" s="360"/>
      <c r="P58" s="361"/>
    </row>
    <row r="59" spans="2:16" ht="16.5">
      <c r="B59" s="359"/>
      <c r="C59" s="360"/>
      <c r="D59" s="360"/>
      <c r="E59" s="11" t="s">
        <v>172</v>
      </c>
      <c r="F59" s="360"/>
      <c r="G59" s="360"/>
      <c r="H59" s="361"/>
      <c r="I59" s="144"/>
      <c r="J59" s="359"/>
      <c r="K59" s="360"/>
      <c r="L59" s="360"/>
      <c r="M59" s="11" t="s">
        <v>172</v>
      </c>
      <c r="N59" s="360"/>
      <c r="O59" s="360"/>
      <c r="P59" s="361"/>
    </row>
    <row r="60" spans="2:16" ht="16.5">
      <c r="B60" s="359"/>
      <c r="C60" s="360"/>
      <c r="D60" s="360"/>
      <c r="E60" s="11" t="s">
        <v>172</v>
      </c>
      <c r="F60" s="360"/>
      <c r="G60" s="360"/>
      <c r="H60" s="361"/>
      <c r="I60" s="144"/>
      <c r="J60" s="359"/>
      <c r="K60" s="360"/>
      <c r="L60" s="360"/>
      <c r="M60" s="11" t="s">
        <v>172</v>
      </c>
      <c r="N60" s="360"/>
      <c r="O60" s="360"/>
      <c r="P60" s="361"/>
    </row>
    <row r="61" spans="2:16" ht="16.5">
      <c r="B61" s="359"/>
      <c r="C61" s="360"/>
      <c r="D61" s="360"/>
      <c r="E61" s="11" t="s">
        <v>172</v>
      </c>
      <c r="F61" s="360"/>
      <c r="G61" s="360"/>
      <c r="H61" s="361"/>
      <c r="I61" s="144"/>
      <c r="J61" s="359"/>
      <c r="K61" s="360"/>
      <c r="L61" s="360"/>
      <c r="M61" s="11" t="s">
        <v>172</v>
      </c>
      <c r="N61" s="360"/>
      <c r="O61" s="360"/>
      <c r="P61" s="361"/>
    </row>
    <row r="62" spans="2:16" ht="17.25" thickBot="1">
      <c r="B62" s="356"/>
      <c r="C62" s="357"/>
      <c r="D62" s="357"/>
      <c r="E62" s="145" t="s">
        <v>172</v>
      </c>
      <c r="F62" s="357"/>
      <c r="G62" s="357"/>
      <c r="H62" s="358"/>
      <c r="I62" s="144"/>
      <c r="J62" s="356"/>
      <c r="K62" s="357"/>
      <c r="L62" s="357"/>
      <c r="M62" s="145" t="s">
        <v>172</v>
      </c>
      <c r="N62" s="357"/>
      <c r="O62" s="357"/>
      <c r="P62" s="35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 priority="14" operator="greaterThanOrEqual">
      <formula>150</formula>
    </cfRule>
  </conditionalFormatting>
  <conditionalFormatting sqref="E12:G16">
    <cfRule type="cellIs" dxfId="17" priority="17"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15" operator="greaterThanOrEqual">
      <formula>400</formula>
    </cfRule>
  </conditionalFormatting>
  <conditionalFormatting sqref="H12:H16 P12:P16">
    <cfRule type="cellIs" dxfId="11" priority="18"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13" operator="greaterThanOrEqual">
      <formula>150</formula>
    </cfRule>
  </conditionalFormatting>
  <conditionalFormatting sqref="M12:O16">
    <cfRule type="cellIs" dxfId="5" priority="16"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A7" sqref="A7"/>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1</v>
      </c>
      <c r="F4" s="261"/>
      <c r="G4" s="4"/>
      <c r="H4" s="4"/>
      <c r="I4" s="256"/>
      <c r="J4" s="4"/>
      <c r="K4" s="4"/>
      <c r="M4" s="4"/>
      <c r="N4" s="4"/>
      <c r="O4" s="262"/>
    </row>
    <row r="5" spans="1:15">
      <c r="A5" s="37" t="s">
        <v>148</v>
      </c>
      <c r="B5" s="109"/>
      <c r="F5" s="261"/>
      <c r="G5" s="4"/>
      <c r="H5" s="4"/>
      <c r="I5" s="256"/>
      <c r="J5" s="4"/>
      <c r="K5" s="4"/>
      <c r="M5" s="4"/>
      <c r="N5" s="4"/>
      <c r="O5" s="262"/>
    </row>
    <row r="6" spans="1:15">
      <c r="A6" s="72" t="s">
        <v>287</v>
      </c>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291</v>
      </c>
      <c r="B2" s="329" t="s">
        <v>292</v>
      </c>
      <c r="C2" s="329" t="s">
        <v>293</v>
      </c>
      <c r="D2" s="329" t="s">
        <v>295</v>
      </c>
      <c r="E2" s="329" t="s">
        <v>296</v>
      </c>
      <c r="F2" s="329" t="s">
        <v>297</v>
      </c>
    </row>
    <row r="3" spans="1:6" s="24" customFormat="1" ht="16.5">
      <c r="A3" s="329" t="s">
        <v>263</v>
      </c>
      <c r="B3" s="329" t="s">
        <v>280</v>
      </c>
      <c r="C3" s="329" t="s">
        <v>170</v>
      </c>
      <c r="D3" s="329" t="s">
        <v>165</v>
      </c>
      <c r="E3" s="329" t="s">
        <v>254</v>
      </c>
      <c r="F3" s="329" t="s">
        <v>298</v>
      </c>
    </row>
    <row r="4" spans="1:6" s="24" customFormat="1" ht="16.5">
      <c r="A4" s="329" t="s">
        <v>262</v>
      </c>
      <c r="B4" s="329" t="s">
        <v>278</v>
      </c>
      <c r="C4" s="329" t="s">
        <v>158</v>
      </c>
      <c r="D4" s="329" t="s">
        <v>221</v>
      </c>
      <c r="E4" s="329" t="s">
        <v>255</v>
      </c>
      <c r="F4" s="329" t="s">
        <v>287</v>
      </c>
    </row>
    <row r="5" spans="1:6" s="24" customFormat="1" ht="16.5">
      <c r="A5" s="329" t="s">
        <v>265</v>
      </c>
      <c r="B5" s="329" t="s">
        <v>279</v>
      </c>
      <c r="C5" s="329" t="s">
        <v>294</v>
      </c>
      <c r="D5" s="329" t="s">
        <v>166</v>
      </c>
      <c r="E5" s="329" t="s">
        <v>256</v>
      </c>
      <c r="F5" s="329" t="s">
        <v>288</v>
      </c>
    </row>
    <row r="6" spans="1:6" s="24" customFormat="1" ht="16.5">
      <c r="A6" s="329" t="s">
        <v>264</v>
      </c>
      <c r="B6" s="329" t="s">
        <v>277</v>
      </c>
      <c r="C6" s="329" t="s">
        <v>157</v>
      </c>
      <c r="D6" s="329" t="s">
        <v>171</v>
      </c>
      <c r="E6" s="329" t="s">
        <v>253</v>
      </c>
      <c r="F6" s="329" t="s">
        <v>290</v>
      </c>
    </row>
    <row r="7" spans="1:6" s="24" customFormat="1" ht="16.5">
      <c r="A7" s="329" t="s">
        <v>266</v>
      </c>
      <c r="B7" s="329" t="s">
        <v>281</v>
      </c>
      <c r="C7" s="329" t="s">
        <v>229</v>
      </c>
      <c r="D7" s="329"/>
      <c r="E7" s="330" t="s">
        <v>300</v>
      </c>
      <c r="F7" s="329" t="s">
        <v>289</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299</v>
      </c>
      <c r="B10" s="329" t="s">
        <v>303</v>
      </c>
      <c r="C10" s="329" t="s">
        <v>304</v>
      </c>
      <c r="D10" s="329" t="s">
        <v>305</v>
      </c>
      <c r="E10" s="329" t="s">
        <v>306</v>
      </c>
      <c r="F10" s="329" t="s">
        <v>307</v>
      </c>
    </row>
    <row r="11" spans="1:6" s="24" customFormat="1" ht="16.5">
      <c r="A11" s="329" t="s">
        <v>268</v>
      </c>
      <c r="B11" s="329" t="s">
        <v>272</v>
      </c>
      <c r="C11" s="329" t="s">
        <v>246</v>
      </c>
      <c r="D11" s="329" t="s">
        <v>257</v>
      </c>
      <c r="E11" s="329" t="s">
        <v>284</v>
      </c>
      <c r="F11" s="329" t="s">
        <v>251</v>
      </c>
    </row>
    <row r="12" spans="1:6" s="24" customFormat="1" ht="16.5">
      <c r="A12" s="329" t="s">
        <v>269</v>
      </c>
      <c r="B12" s="329" t="s">
        <v>276</v>
      </c>
      <c r="C12" s="329" t="s">
        <v>247</v>
      </c>
      <c r="D12" s="329" t="s">
        <v>261</v>
      </c>
      <c r="E12" s="329" t="s">
        <v>283</v>
      </c>
      <c r="F12" s="329" t="s">
        <v>250</v>
      </c>
    </row>
    <row r="13" spans="1:6" s="24" customFormat="1" ht="16.5">
      <c r="A13" s="329" t="s">
        <v>271</v>
      </c>
      <c r="B13" s="329" t="s">
        <v>273</v>
      </c>
      <c r="C13" s="329" t="s">
        <v>248</v>
      </c>
      <c r="D13" s="329" t="s">
        <v>259</v>
      </c>
      <c r="E13" s="329" t="s">
        <v>285</v>
      </c>
      <c r="F13" s="329" t="s">
        <v>249</v>
      </c>
    </row>
    <row r="14" spans="1:6" s="24" customFormat="1" ht="16.5">
      <c r="A14" s="329" t="s">
        <v>270</v>
      </c>
      <c r="B14" s="329" t="s">
        <v>275</v>
      </c>
      <c r="C14" s="329" t="s">
        <v>245</v>
      </c>
      <c r="D14" s="329" t="s">
        <v>260</v>
      </c>
      <c r="E14" s="329" t="s">
        <v>282</v>
      </c>
      <c r="F14" s="329" t="s">
        <v>252</v>
      </c>
    </row>
    <row r="15" spans="1:6" s="24" customFormat="1" ht="16.5">
      <c r="A15" s="329" t="s">
        <v>267</v>
      </c>
      <c r="B15" s="329" t="s">
        <v>274</v>
      </c>
      <c r="C15" s="332" t="s">
        <v>302</v>
      </c>
      <c r="D15" s="329" t="s">
        <v>258</v>
      </c>
      <c r="E15" s="329"/>
      <c r="F15" s="329"/>
    </row>
    <row r="16" spans="1:6">
      <c r="A16" s="89"/>
      <c r="B16" s="90"/>
    </row>
    <row r="17" spans="1:2" ht="18.75">
      <c r="A17" s="331" t="s">
        <v>301</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26" workbookViewId="0">
      <selection activeCell="J63" sqref="J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358</v>
      </c>
      <c r="B1" s="388"/>
      <c r="C1" s="388"/>
      <c r="D1" s="388"/>
      <c r="E1" s="388"/>
      <c r="F1" s="388"/>
      <c r="G1" s="388"/>
      <c r="H1" s="388"/>
      <c r="I1" s="388"/>
      <c r="J1" s="388"/>
      <c r="K1" s="388"/>
      <c r="L1" s="388"/>
      <c r="M1" s="388"/>
      <c r="N1" s="388"/>
      <c r="O1" s="388"/>
      <c r="P1" s="388"/>
      <c r="Q1" s="388"/>
    </row>
    <row r="2" spans="1:17" ht="30.75" thickBot="1">
      <c r="B2" s="385" t="s">
        <v>2</v>
      </c>
      <c r="C2" s="386"/>
      <c r="D2" s="386"/>
      <c r="E2" s="386"/>
      <c r="F2" s="386"/>
      <c r="G2" s="386"/>
      <c r="H2" s="387"/>
      <c r="I2" s="143"/>
      <c r="J2" s="385" t="s">
        <v>169</v>
      </c>
      <c r="K2" s="386"/>
      <c r="L2" s="386"/>
      <c r="M2" s="386"/>
      <c r="N2" s="386"/>
      <c r="O2" s="386"/>
      <c r="P2" s="387"/>
    </row>
    <row r="3" spans="1:17" ht="17.25">
      <c r="B3" s="382" t="s">
        <v>276</v>
      </c>
      <c r="C3" s="383"/>
      <c r="D3" s="384"/>
      <c r="E3" s="113">
        <v>124</v>
      </c>
      <c r="F3" s="114">
        <v>135</v>
      </c>
      <c r="G3" s="114">
        <v>81</v>
      </c>
      <c r="H3" s="115">
        <f t="shared" ref="H3:H8" si="0">SUM(E3:G3)</f>
        <v>340</v>
      </c>
      <c r="J3" s="382" t="s">
        <v>280</v>
      </c>
      <c r="K3" s="383"/>
      <c r="L3" s="384"/>
      <c r="M3" s="113">
        <v>87</v>
      </c>
      <c r="N3" s="114">
        <v>136</v>
      </c>
      <c r="O3" s="114">
        <v>108</v>
      </c>
      <c r="P3" s="115">
        <f t="shared" ref="P3:P8" si="1">SUM(M3:O3)</f>
        <v>331</v>
      </c>
    </row>
    <row r="4" spans="1:17" ht="17.25">
      <c r="B4" s="376" t="s">
        <v>348</v>
      </c>
      <c r="C4" s="377"/>
      <c r="D4" s="378"/>
      <c r="E4" s="116">
        <v>109</v>
      </c>
      <c r="F4" s="117">
        <v>95</v>
      </c>
      <c r="G4" s="117">
        <v>129</v>
      </c>
      <c r="H4" s="118">
        <f t="shared" si="0"/>
        <v>333</v>
      </c>
      <c r="J4" s="376" t="s">
        <v>278</v>
      </c>
      <c r="K4" s="377"/>
      <c r="L4" s="378"/>
      <c r="M4" s="116">
        <v>114</v>
      </c>
      <c r="N4" s="117">
        <v>92</v>
      </c>
      <c r="O4" s="117">
        <v>118</v>
      </c>
      <c r="P4" s="118">
        <f t="shared" si="1"/>
        <v>324</v>
      </c>
    </row>
    <row r="5" spans="1:17" ht="17.25">
      <c r="B5" s="376" t="s">
        <v>275</v>
      </c>
      <c r="C5" s="377"/>
      <c r="D5" s="378"/>
      <c r="E5" s="116">
        <v>116</v>
      </c>
      <c r="F5" s="117">
        <v>142</v>
      </c>
      <c r="G5" s="117">
        <v>108</v>
      </c>
      <c r="H5" s="118">
        <f t="shared" si="0"/>
        <v>366</v>
      </c>
      <c r="J5" s="376" t="s">
        <v>281</v>
      </c>
      <c r="K5" s="377"/>
      <c r="L5" s="378"/>
      <c r="M5" s="116">
        <v>122</v>
      </c>
      <c r="N5" s="117">
        <v>108</v>
      </c>
      <c r="O5" s="117">
        <v>115</v>
      </c>
      <c r="P5" s="118">
        <f t="shared" si="1"/>
        <v>345</v>
      </c>
    </row>
    <row r="6" spans="1:17" ht="17.25">
      <c r="B6" s="376" t="s">
        <v>274</v>
      </c>
      <c r="C6" s="377"/>
      <c r="D6" s="378"/>
      <c r="E6" s="116">
        <v>96</v>
      </c>
      <c r="F6" s="117">
        <v>138</v>
      </c>
      <c r="G6" s="117">
        <v>135</v>
      </c>
      <c r="H6" s="118">
        <f t="shared" si="0"/>
        <v>369</v>
      </c>
      <c r="J6" s="376" t="s">
        <v>86</v>
      </c>
      <c r="K6" s="377"/>
      <c r="L6" s="378"/>
      <c r="M6" s="116">
        <v>91</v>
      </c>
      <c r="N6" s="117">
        <v>114</v>
      </c>
      <c r="O6" s="117">
        <v>109</v>
      </c>
      <c r="P6" s="118">
        <f t="shared" si="1"/>
        <v>314</v>
      </c>
    </row>
    <row r="7" spans="1:17" ht="18" thickBot="1">
      <c r="B7" s="368" t="s">
        <v>273</v>
      </c>
      <c r="C7" s="369"/>
      <c r="D7" s="370"/>
      <c r="E7" s="119">
        <v>87</v>
      </c>
      <c r="F7" s="120">
        <v>106</v>
      </c>
      <c r="G7" s="120">
        <v>131</v>
      </c>
      <c r="H7" s="121">
        <f t="shared" si="0"/>
        <v>324</v>
      </c>
      <c r="J7" s="368" t="s">
        <v>277</v>
      </c>
      <c r="K7" s="369"/>
      <c r="L7" s="370"/>
      <c r="M7" s="119">
        <v>106</v>
      </c>
      <c r="N7" s="120">
        <v>97</v>
      </c>
      <c r="O7" s="120">
        <v>98</v>
      </c>
      <c r="P7" s="121">
        <f t="shared" si="1"/>
        <v>301</v>
      </c>
    </row>
    <row r="8" spans="1:17" ht="19.5" thickBot="1">
      <c r="B8" s="371" t="s">
        <v>43</v>
      </c>
      <c r="C8" s="372"/>
      <c r="D8" s="373"/>
      <c r="E8" s="122">
        <f>SUM(E3:E7)</f>
        <v>532</v>
      </c>
      <c r="F8" s="123">
        <f>SUM(F3:F7)</f>
        <v>616</v>
      </c>
      <c r="G8" s="123">
        <f>SUM(G3:G7)</f>
        <v>584</v>
      </c>
      <c r="H8" s="124">
        <f t="shared" si="0"/>
        <v>1732</v>
      </c>
      <c r="J8" s="371" t="s">
        <v>43</v>
      </c>
      <c r="K8" s="372"/>
      <c r="L8" s="373"/>
      <c r="M8" s="122">
        <f>SUM(M3:M7)</f>
        <v>520</v>
      </c>
      <c r="N8" s="123">
        <f>SUM(N3:N7)</f>
        <v>547</v>
      </c>
      <c r="O8" s="123">
        <f>SUM(O3:O7)</f>
        <v>548</v>
      </c>
      <c r="P8" s="124">
        <f t="shared" si="1"/>
        <v>1615</v>
      </c>
    </row>
    <row r="9" spans="1:17" ht="20.25" thickBot="1">
      <c r="B9" s="374" t="s">
        <v>42</v>
      </c>
      <c r="C9" s="375"/>
      <c r="D9" s="6">
        <f>SUM(E9:H9)</f>
        <v>8</v>
      </c>
      <c r="E9" s="125">
        <f>IF(E8&gt;M8,2,0)+IF(E8&lt;M8,0)+IF(E8=M8,1)</f>
        <v>2</v>
      </c>
      <c r="F9" s="126">
        <f>IF(F8&gt;N8,2,0)+IF(F8&lt;N8,0)+IF(F8=N8,1)</f>
        <v>2</v>
      </c>
      <c r="G9" s="126">
        <f>IF(G8&gt;O8,2,0)+IF(G8&lt;O8,0)+IF(G8=O8,1)</f>
        <v>2</v>
      </c>
      <c r="H9" s="127">
        <f>IF(H8&gt;P8,2,0)+IF(H8&lt;P8,0)+IF(H8=P8,1)</f>
        <v>2</v>
      </c>
      <c r="J9" s="374" t="s">
        <v>42</v>
      </c>
      <c r="K9" s="375"/>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79" t="s">
        <v>142</v>
      </c>
      <c r="C11" s="380"/>
      <c r="D11" s="380"/>
      <c r="E11" s="380"/>
      <c r="F11" s="380"/>
      <c r="G11" s="380"/>
      <c r="H11" s="381"/>
      <c r="I11" s="143"/>
      <c r="J11" s="379" t="s">
        <v>96</v>
      </c>
      <c r="K11" s="380"/>
      <c r="L11" s="380"/>
      <c r="M11" s="380"/>
      <c r="N11" s="380"/>
      <c r="O11" s="380"/>
      <c r="P11" s="381"/>
    </row>
    <row r="12" spans="1:17" ht="17.25">
      <c r="B12" s="382" t="s">
        <v>282</v>
      </c>
      <c r="C12" s="383"/>
      <c r="D12" s="384"/>
      <c r="E12" s="113">
        <v>120</v>
      </c>
      <c r="F12" s="114">
        <v>113</v>
      </c>
      <c r="G12" s="114">
        <v>113</v>
      </c>
      <c r="H12" s="115">
        <f t="shared" ref="H12:H17" si="2">SUM(E12:G12)</f>
        <v>346</v>
      </c>
      <c r="J12" s="382" t="s">
        <v>262</v>
      </c>
      <c r="K12" s="383"/>
      <c r="L12" s="384"/>
      <c r="M12" s="113">
        <v>144</v>
      </c>
      <c r="N12" s="114">
        <v>104</v>
      </c>
      <c r="O12" s="114">
        <v>103</v>
      </c>
      <c r="P12" s="115">
        <f t="shared" ref="P12:P17" si="3">SUM(M12:O12)</f>
        <v>351</v>
      </c>
    </row>
    <row r="13" spans="1:17" ht="17.25">
      <c r="B13" s="376" t="s">
        <v>74</v>
      </c>
      <c r="C13" s="377"/>
      <c r="D13" s="378"/>
      <c r="E13" s="116">
        <v>96</v>
      </c>
      <c r="F13" s="117">
        <v>107</v>
      </c>
      <c r="G13" s="117">
        <v>116</v>
      </c>
      <c r="H13" s="118">
        <f t="shared" si="2"/>
        <v>319</v>
      </c>
      <c r="J13" s="376" t="s">
        <v>322</v>
      </c>
      <c r="K13" s="377"/>
      <c r="L13" s="378"/>
      <c r="M13" s="116">
        <v>114</v>
      </c>
      <c r="N13" s="117">
        <v>108</v>
      </c>
      <c r="O13" s="117">
        <v>95</v>
      </c>
      <c r="P13" s="118">
        <f t="shared" si="3"/>
        <v>317</v>
      </c>
    </row>
    <row r="14" spans="1:17" ht="17.25">
      <c r="B14" s="376" t="s">
        <v>283</v>
      </c>
      <c r="C14" s="377"/>
      <c r="D14" s="378"/>
      <c r="E14" s="116">
        <v>119</v>
      </c>
      <c r="F14" s="117">
        <v>102</v>
      </c>
      <c r="G14" s="117">
        <v>92</v>
      </c>
      <c r="H14" s="118">
        <f t="shared" si="2"/>
        <v>313</v>
      </c>
      <c r="J14" s="376" t="s">
        <v>264</v>
      </c>
      <c r="K14" s="377"/>
      <c r="L14" s="378"/>
      <c r="M14" s="116">
        <v>108</v>
      </c>
      <c r="N14" s="117">
        <v>109</v>
      </c>
      <c r="O14" s="117">
        <v>132</v>
      </c>
      <c r="P14" s="118">
        <f t="shared" si="3"/>
        <v>349</v>
      </c>
    </row>
    <row r="15" spans="1:17" ht="17.25">
      <c r="B15" s="376" t="s">
        <v>285</v>
      </c>
      <c r="C15" s="377"/>
      <c r="D15" s="378"/>
      <c r="E15" s="116">
        <v>108</v>
      </c>
      <c r="F15" s="117">
        <v>116</v>
      </c>
      <c r="G15" s="117">
        <v>124</v>
      </c>
      <c r="H15" s="118">
        <f t="shared" si="2"/>
        <v>348</v>
      </c>
      <c r="J15" s="376" t="s">
        <v>265</v>
      </c>
      <c r="K15" s="377"/>
      <c r="L15" s="378"/>
      <c r="M15" s="116">
        <v>106</v>
      </c>
      <c r="N15" s="117">
        <v>114</v>
      </c>
      <c r="O15" s="117">
        <v>107</v>
      </c>
      <c r="P15" s="118">
        <f t="shared" si="3"/>
        <v>327</v>
      </c>
    </row>
    <row r="16" spans="1:17" ht="18" thickBot="1">
      <c r="B16" s="368" t="s">
        <v>284</v>
      </c>
      <c r="C16" s="369"/>
      <c r="D16" s="370"/>
      <c r="E16" s="119">
        <v>135</v>
      </c>
      <c r="F16" s="120">
        <v>116</v>
      </c>
      <c r="G16" s="120">
        <v>94</v>
      </c>
      <c r="H16" s="121">
        <f t="shared" si="2"/>
        <v>345</v>
      </c>
      <c r="J16" s="368" t="s">
        <v>266</v>
      </c>
      <c r="K16" s="369"/>
      <c r="L16" s="370"/>
      <c r="M16" s="119">
        <v>112</v>
      </c>
      <c r="N16" s="120">
        <v>103</v>
      </c>
      <c r="O16" s="120">
        <v>147</v>
      </c>
      <c r="P16" s="121">
        <f t="shared" si="3"/>
        <v>362</v>
      </c>
    </row>
    <row r="17" spans="2:16" ht="19.5" thickBot="1">
      <c r="B17" s="371" t="s">
        <v>43</v>
      </c>
      <c r="C17" s="372"/>
      <c r="D17" s="373"/>
      <c r="E17" s="122">
        <f>SUM(E12:E16)</f>
        <v>578</v>
      </c>
      <c r="F17" s="123">
        <f>SUM(F12:F16)</f>
        <v>554</v>
      </c>
      <c r="G17" s="123">
        <f>SUM(G12:G16)</f>
        <v>539</v>
      </c>
      <c r="H17" s="124">
        <f t="shared" si="2"/>
        <v>1671</v>
      </c>
      <c r="J17" s="371" t="s">
        <v>43</v>
      </c>
      <c r="K17" s="372"/>
      <c r="L17" s="373"/>
      <c r="M17" s="122">
        <f>SUM(M12:M16)</f>
        <v>584</v>
      </c>
      <c r="N17" s="123">
        <f>SUM(N12:N16)</f>
        <v>538</v>
      </c>
      <c r="O17" s="123">
        <f>SUM(O12:O16)</f>
        <v>584</v>
      </c>
      <c r="P17" s="124">
        <f t="shared" si="3"/>
        <v>1706</v>
      </c>
    </row>
    <row r="18" spans="2:16" ht="20.25" thickBot="1">
      <c r="B18" s="374" t="s">
        <v>42</v>
      </c>
      <c r="C18" s="375"/>
      <c r="D18" s="6">
        <f>SUM(E18:H18)</f>
        <v>2</v>
      </c>
      <c r="E18" s="125">
        <f>IF(E17&gt;M17,2,0)+IF(E17&lt;M17,0)+IF(E17=M17,1)</f>
        <v>0</v>
      </c>
      <c r="F18" s="126">
        <f>IF(F17&gt;N17,2,0)+IF(F17&lt;N17,0)+IF(F17=N17,1)</f>
        <v>2</v>
      </c>
      <c r="G18" s="126">
        <f>IF(G17&gt;O17,2,0)+IF(G17&lt;O17,0)+IF(G17=O17,1)</f>
        <v>0</v>
      </c>
      <c r="H18" s="127">
        <f>IF(H17&gt;P17,2,0)+IF(H17&lt;P17,0)+IF(H17=P17,1)</f>
        <v>0</v>
      </c>
      <c r="J18" s="374" t="s">
        <v>42</v>
      </c>
      <c r="K18" s="375"/>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85" t="s">
        <v>228</v>
      </c>
      <c r="C20" s="386"/>
      <c r="D20" s="386"/>
      <c r="E20" s="386"/>
      <c r="F20" s="386"/>
      <c r="G20" s="386"/>
      <c r="H20" s="387"/>
      <c r="I20" s="143"/>
      <c r="J20" s="385" t="s">
        <v>175</v>
      </c>
      <c r="K20" s="386"/>
      <c r="L20" s="386"/>
      <c r="M20" s="386"/>
      <c r="N20" s="386"/>
      <c r="O20" s="386"/>
      <c r="P20" s="387"/>
    </row>
    <row r="21" spans="2:16" ht="17.25">
      <c r="B21" s="382" t="s">
        <v>250</v>
      </c>
      <c r="C21" s="383"/>
      <c r="D21" s="384"/>
      <c r="E21" s="113">
        <v>133</v>
      </c>
      <c r="F21" s="114">
        <v>89</v>
      </c>
      <c r="G21" s="114">
        <v>108</v>
      </c>
      <c r="H21" s="115">
        <f t="shared" ref="H21:H26" si="4">SUM(E21:G21)</f>
        <v>330</v>
      </c>
      <c r="J21" s="382" t="s">
        <v>221</v>
      </c>
      <c r="K21" s="383"/>
      <c r="L21" s="384"/>
      <c r="M21" s="113">
        <v>104</v>
      </c>
      <c r="N21" s="114">
        <v>110</v>
      </c>
      <c r="O21" s="114">
        <v>130</v>
      </c>
      <c r="P21" s="115">
        <f t="shared" ref="P21:P26" si="5">SUM(M21:O21)</f>
        <v>344</v>
      </c>
    </row>
    <row r="22" spans="2:16" ht="17.25">
      <c r="B22" s="376" t="s">
        <v>249</v>
      </c>
      <c r="C22" s="377"/>
      <c r="D22" s="378"/>
      <c r="E22" s="116">
        <v>95</v>
      </c>
      <c r="F22" s="117">
        <v>115</v>
      </c>
      <c r="G22" s="117">
        <v>129</v>
      </c>
      <c r="H22" s="118">
        <f t="shared" si="4"/>
        <v>339</v>
      </c>
      <c r="J22" s="376" t="s">
        <v>359</v>
      </c>
      <c r="K22" s="377"/>
      <c r="L22" s="378"/>
      <c r="M22" s="116">
        <v>143</v>
      </c>
      <c r="N22" s="117">
        <v>119</v>
      </c>
      <c r="O22" s="117">
        <v>126</v>
      </c>
      <c r="P22" s="118">
        <f t="shared" si="5"/>
        <v>388</v>
      </c>
    </row>
    <row r="23" spans="2:16" ht="17.25">
      <c r="B23" s="376" t="s">
        <v>251</v>
      </c>
      <c r="C23" s="377"/>
      <c r="D23" s="378"/>
      <c r="E23" s="116">
        <v>92</v>
      </c>
      <c r="F23" s="117">
        <v>102</v>
      </c>
      <c r="G23" s="117">
        <v>105</v>
      </c>
      <c r="H23" s="118">
        <f t="shared" si="4"/>
        <v>299</v>
      </c>
      <c r="J23" s="376" t="s">
        <v>165</v>
      </c>
      <c r="K23" s="377"/>
      <c r="L23" s="378"/>
      <c r="M23" s="116">
        <v>102</v>
      </c>
      <c r="N23" s="117">
        <v>112</v>
      </c>
      <c r="O23" s="117">
        <v>125</v>
      </c>
      <c r="P23" s="118">
        <f t="shared" si="5"/>
        <v>339</v>
      </c>
    </row>
    <row r="24" spans="2:16" ht="17.25">
      <c r="B24" s="376" t="s">
        <v>325</v>
      </c>
      <c r="C24" s="377"/>
      <c r="D24" s="378"/>
      <c r="E24" s="116">
        <v>110</v>
      </c>
      <c r="F24" s="117">
        <v>109</v>
      </c>
      <c r="G24" s="117">
        <v>108</v>
      </c>
      <c r="H24" s="118">
        <f t="shared" si="4"/>
        <v>327</v>
      </c>
      <c r="J24" s="376" t="s">
        <v>80</v>
      </c>
      <c r="K24" s="377"/>
      <c r="L24" s="378"/>
      <c r="M24" s="116">
        <v>121</v>
      </c>
      <c r="N24" s="117">
        <v>121</v>
      </c>
      <c r="O24" s="117">
        <v>121</v>
      </c>
      <c r="P24" s="118">
        <f t="shared" si="5"/>
        <v>363</v>
      </c>
    </row>
    <row r="25" spans="2:16" ht="18" thickBot="1">
      <c r="B25" s="368" t="s">
        <v>342</v>
      </c>
      <c r="C25" s="369"/>
      <c r="D25" s="370"/>
      <c r="E25" s="119">
        <v>132</v>
      </c>
      <c r="F25" s="120">
        <v>94</v>
      </c>
      <c r="G25" s="120">
        <v>158</v>
      </c>
      <c r="H25" s="121">
        <f t="shared" si="4"/>
        <v>384</v>
      </c>
      <c r="J25" s="368" t="s">
        <v>166</v>
      </c>
      <c r="K25" s="369"/>
      <c r="L25" s="370"/>
      <c r="M25" s="119">
        <v>115</v>
      </c>
      <c r="N25" s="120">
        <v>127</v>
      </c>
      <c r="O25" s="120">
        <v>114</v>
      </c>
      <c r="P25" s="121">
        <f t="shared" si="5"/>
        <v>356</v>
      </c>
    </row>
    <row r="26" spans="2:16" ht="19.5" thickBot="1">
      <c r="B26" s="371" t="s">
        <v>43</v>
      </c>
      <c r="C26" s="372"/>
      <c r="D26" s="373"/>
      <c r="E26" s="122">
        <f>SUM(E21:E25)</f>
        <v>562</v>
      </c>
      <c r="F26" s="123">
        <f>SUM(F21:F25)</f>
        <v>509</v>
      </c>
      <c r="G26" s="123">
        <f>SUM(G21:G25)</f>
        <v>608</v>
      </c>
      <c r="H26" s="124">
        <f t="shared" si="4"/>
        <v>1679</v>
      </c>
      <c r="J26" s="371" t="s">
        <v>43</v>
      </c>
      <c r="K26" s="372"/>
      <c r="L26" s="373"/>
      <c r="M26" s="122">
        <f>SUM(M21:M25)</f>
        <v>585</v>
      </c>
      <c r="N26" s="123">
        <f>SUM(N21:N25)</f>
        <v>589</v>
      </c>
      <c r="O26" s="123">
        <f>SUM(O21:O25)</f>
        <v>616</v>
      </c>
      <c r="P26" s="124">
        <f t="shared" si="5"/>
        <v>1790</v>
      </c>
    </row>
    <row r="27" spans="2:16" ht="20.25" thickBot="1">
      <c r="B27" s="374" t="s">
        <v>42</v>
      </c>
      <c r="C27" s="375"/>
      <c r="D27" s="6">
        <f>SUM(E27:H27)</f>
        <v>0</v>
      </c>
      <c r="E27" s="125">
        <f>IF(E26&gt;M26,2,0)+IF(E26&lt;M26,0)+IF(E26=M26,1)</f>
        <v>0</v>
      </c>
      <c r="F27" s="126">
        <f>IF(F26&gt;N26,2,0)+IF(F26&lt;N26,0)+IF(F26=N26,1)</f>
        <v>0</v>
      </c>
      <c r="G27" s="126">
        <f>IF(G26&gt;O26,2,0)+IF(G26&lt;O26,0)+IF(G26=O26,1)</f>
        <v>0</v>
      </c>
      <c r="H27" s="127">
        <f>IF(H26&gt;P26,2,0)+IF(H26&lt;P26,0)+IF(H26=P26,1)</f>
        <v>0</v>
      </c>
      <c r="J27" s="374" t="s">
        <v>42</v>
      </c>
      <c r="K27" s="375"/>
      <c r="L27" s="6">
        <f>SUM(M27:P27)</f>
        <v>8</v>
      </c>
      <c r="M27" s="125">
        <f>IF(M26&gt;E26,2,0)+IF(M26&lt;E26,0)+IF(M26=E26,1)</f>
        <v>2</v>
      </c>
      <c r="N27" s="126">
        <f>IF(N26&gt;F26,2,0)+IF(N26&lt;F26,0)+IF(N26=F26,1)</f>
        <v>2</v>
      </c>
      <c r="O27" s="126">
        <f>IF(O26&gt;G26,2,0)+IF(O26&lt;G26,0)+IF(O26=G26,1)</f>
        <v>2</v>
      </c>
      <c r="P27" s="127">
        <f>IF(P26&gt;H26,2,0)+IF(P26&lt;H26,0)+IF(P26=H26,1)</f>
        <v>2</v>
      </c>
    </row>
    <row r="28" spans="2:16" ht="15.75" thickBot="1"/>
    <row r="29" spans="2:16" ht="30.75" thickBot="1">
      <c r="B29" s="379" t="s">
        <v>155</v>
      </c>
      <c r="C29" s="380"/>
      <c r="D29" s="380"/>
      <c r="E29" s="380"/>
      <c r="F29" s="380"/>
      <c r="G29" s="380"/>
      <c r="H29" s="381"/>
      <c r="I29" s="143"/>
      <c r="J29" s="379" t="s">
        <v>95</v>
      </c>
      <c r="K29" s="380"/>
      <c r="L29" s="380"/>
      <c r="M29" s="380"/>
      <c r="N29" s="380"/>
      <c r="O29" s="380"/>
      <c r="P29" s="381"/>
    </row>
    <row r="30" spans="2:16" ht="17.25">
      <c r="B30" s="382" t="s">
        <v>248</v>
      </c>
      <c r="C30" s="383"/>
      <c r="D30" s="384"/>
      <c r="E30" s="113">
        <v>121</v>
      </c>
      <c r="F30" s="114">
        <v>84</v>
      </c>
      <c r="G30" s="114">
        <v>109</v>
      </c>
      <c r="H30" s="115">
        <f t="shared" ref="H30:H35" si="6">SUM(E30:G30)</f>
        <v>314</v>
      </c>
      <c r="J30" s="382" t="s">
        <v>229</v>
      </c>
      <c r="K30" s="383"/>
      <c r="L30" s="384"/>
      <c r="M30" s="113">
        <v>109</v>
      </c>
      <c r="N30" s="114">
        <v>125</v>
      </c>
      <c r="O30" s="114">
        <v>118</v>
      </c>
      <c r="P30" s="115">
        <f t="shared" ref="P30:P35" si="7">SUM(M30:O30)</f>
        <v>352</v>
      </c>
    </row>
    <row r="31" spans="2:16" ht="17.25">
      <c r="B31" s="376" t="s">
        <v>246</v>
      </c>
      <c r="C31" s="377"/>
      <c r="D31" s="378"/>
      <c r="E31" s="116">
        <v>103</v>
      </c>
      <c r="F31" s="117">
        <v>127</v>
      </c>
      <c r="G31" s="117">
        <v>132</v>
      </c>
      <c r="H31" s="118">
        <f t="shared" si="6"/>
        <v>362</v>
      </c>
      <c r="J31" s="376" t="s">
        <v>157</v>
      </c>
      <c r="K31" s="377"/>
      <c r="L31" s="378"/>
      <c r="M31" s="116">
        <v>110</v>
      </c>
      <c r="N31" s="117">
        <v>97</v>
      </c>
      <c r="O31" s="117">
        <v>124</v>
      </c>
      <c r="P31" s="118">
        <f t="shared" si="7"/>
        <v>331</v>
      </c>
    </row>
    <row r="32" spans="2:16" ht="17.25">
      <c r="B32" s="376" t="s">
        <v>247</v>
      </c>
      <c r="C32" s="377"/>
      <c r="D32" s="378"/>
      <c r="E32" s="116">
        <v>165</v>
      </c>
      <c r="F32" s="117">
        <v>96</v>
      </c>
      <c r="G32" s="117">
        <v>137</v>
      </c>
      <c r="H32" s="118">
        <f t="shared" si="6"/>
        <v>398</v>
      </c>
      <c r="J32" s="376" t="s">
        <v>158</v>
      </c>
      <c r="K32" s="377"/>
      <c r="L32" s="378"/>
      <c r="M32" s="116">
        <v>150</v>
      </c>
      <c r="N32" s="117">
        <v>128</v>
      </c>
      <c r="O32" s="117">
        <v>112</v>
      </c>
      <c r="P32" s="118">
        <f t="shared" si="7"/>
        <v>390</v>
      </c>
    </row>
    <row r="33" spans="2:16" ht="17.25">
      <c r="B33" s="376" t="s">
        <v>245</v>
      </c>
      <c r="C33" s="377"/>
      <c r="D33" s="378"/>
      <c r="E33" s="116">
        <v>92</v>
      </c>
      <c r="F33" s="117">
        <v>94</v>
      </c>
      <c r="G33" s="117">
        <v>92</v>
      </c>
      <c r="H33" s="118">
        <f t="shared" si="6"/>
        <v>278</v>
      </c>
      <c r="J33" s="376" t="s">
        <v>168</v>
      </c>
      <c r="K33" s="377"/>
      <c r="L33" s="378"/>
      <c r="M33" s="116">
        <v>100</v>
      </c>
      <c r="N33" s="117">
        <v>120</v>
      </c>
      <c r="O33" s="117">
        <v>126</v>
      </c>
      <c r="P33" s="118">
        <f t="shared" si="7"/>
        <v>346</v>
      </c>
    </row>
    <row r="34" spans="2:16" ht="18" thickBot="1">
      <c r="B34" s="368" t="s">
        <v>83</v>
      </c>
      <c r="C34" s="369"/>
      <c r="D34" s="370"/>
      <c r="E34" s="119">
        <v>88</v>
      </c>
      <c r="F34" s="120">
        <v>144</v>
      </c>
      <c r="G34" s="120">
        <v>131</v>
      </c>
      <c r="H34" s="121">
        <f t="shared" si="6"/>
        <v>363</v>
      </c>
      <c r="J34" s="368" t="s">
        <v>64</v>
      </c>
      <c r="K34" s="369"/>
      <c r="L34" s="370"/>
      <c r="M34" s="119">
        <v>99</v>
      </c>
      <c r="N34" s="120">
        <v>143</v>
      </c>
      <c r="O34" s="120">
        <v>114</v>
      </c>
      <c r="P34" s="121">
        <f t="shared" si="7"/>
        <v>356</v>
      </c>
    </row>
    <row r="35" spans="2:16" ht="19.5" thickBot="1">
      <c r="B35" s="371" t="s">
        <v>43</v>
      </c>
      <c r="C35" s="372"/>
      <c r="D35" s="373"/>
      <c r="E35" s="122">
        <f>SUM(E30:E34)</f>
        <v>569</v>
      </c>
      <c r="F35" s="123">
        <f>SUM(F30:F34)</f>
        <v>545</v>
      </c>
      <c r="G35" s="123">
        <f>SUM(G30:G34)</f>
        <v>601</v>
      </c>
      <c r="H35" s="124">
        <f t="shared" si="6"/>
        <v>1715</v>
      </c>
      <c r="J35" s="371" t="s">
        <v>43</v>
      </c>
      <c r="K35" s="372"/>
      <c r="L35" s="373"/>
      <c r="M35" s="122">
        <f>SUM(M30:M34)</f>
        <v>568</v>
      </c>
      <c r="N35" s="123">
        <f>SUM(N30:N34)</f>
        <v>613</v>
      </c>
      <c r="O35" s="123">
        <f>SUM(O30:O34)</f>
        <v>594</v>
      </c>
      <c r="P35" s="124">
        <f t="shared" si="7"/>
        <v>1775</v>
      </c>
    </row>
    <row r="36" spans="2:16" ht="20.25" thickBot="1">
      <c r="B36" s="374" t="s">
        <v>42</v>
      </c>
      <c r="C36" s="375"/>
      <c r="D36" s="6">
        <f>SUM(E36:H36)</f>
        <v>4</v>
      </c>
      <c r="E36" s="125">
        <f>IF(E35&gt;M35,2,0)+IF(E35&lt;M35,0)+IF(E35=M35,1)</f>
        <v>2</v>
      </c>
      <c r="F36" s="126">
        <f>IF(F35&gt;N35,2,0)+IF(F35&lt;N35,0)+IF(F35=N35,1)</f>
        <v>0</v>
      </c>
      <c r="G36" s="126">
        <f>IF(G35&gt;O35,2,0)+IF(G35&lt;O35,0)+IF(G35=O35,1)</f>
        <v>2</v>
      </c>
      <c r="H36" s="127">
        <f>IF(H35&gt;P35,2,0)+IF(H35&lt;P35,0)+IF(H35=P35,1)</f>
        <v>0</v>
      </c>
      <c r="J36" s="374" t="s">
        <v>42</v>
      </c>
      <c r="K36" s="375"/>
      <c r="L36" s="6">
        <f>SUM(M36:P36)</f>
        <v>4</v>
      </c>
      <c r="M36" s="125">
        <f>IF(M35&gt;E35,2,0)+IF(M35&lt;E35,0)+IF(M35=E35,1)</f>
        <v>0</v>
      </c>
      <c r="N36" s="126">
        <f>IF(N35&gt;F35,2,0)+IF(N35&lt;F35,0)+IF(N35=F35,1)</f>
        <v>2</v>
      </c>
      <c r="O36" s="126">
        <f>IF(O35&gt;G35,2,0)+IF(O35&lt;G35,0)+IF(O35=G35,1)</f>
        <v>0</v>
      </c>
      <c r="P36" s="127">
        <f>IF(P35&gt;H35,2,0)+IF(P35&lt;H35,0)+IF(P35=H35,1)</f>
        <v>2</v>
      </c>
    </row>
    <row r="37" spans="2:16" ht="15.75" thickBot="1"/>
    <row r="38" spans="2:16" ht="30.75" thickBot="1">
      <c r="B38" s="385" t="s">
        <v>97</v>
      </c>
      <c r="C38" s="386"/>
      <c r="D38" s="386"/>
      <c r="E38" s="386"/>
      <c r="F38" s="386"/>
      <c r="G38" s="386"/>
      <c r="H38" s="387"/>
      <c r="I38" s="143"/>
      <c r="J38" s="385" t="s">
        <v>1</v>
      </c>
      <c r="K38" s="386"/>
      <c r="L38" s="386"/>
      <c r="M38" s="386"/>
      <c r="N38" s="386"/>
      <c r="O38" s="386"/>
      <c r="P38" s="387"/>
    </row>
    <row r="39" spans="2:16" ht="17.25">
      <c r="B39" s="382" t="s">
        <v>289</v>
      </c>
      <c r="C39" s="383"/>
      <c r="D39" s="384"/>
      <c r="E39" s="113">
        <v>140</v>
      </c>
      <c r="F39" s="114">
        <v>116</v>
      </c>
      <c r="G39" s="114">
        <v>106</v>
      </c>
      <c r="H39" s="115">
        <f t="shared" ref="H39:H44" si="8">SUM(E39:G39)</f>
        <v>362</v>
      </c>
      <c r="J39" s="382" t="s">
        <v>220</v>
      </c>
      <c r="K39" s="383"/>
      <c r="L39" s="384"/>
      <c r="M39" s="113">
        <v>92</v>
      </c>
      <c r="N39" s="114">
        <v>97</v>
      </c>
      <c r="O39" s="114">
        <v>123</v>
      </c>
      <c r="P39" s="115">
        <f t="shared" ref="P39:P44" si="9">SUM(M39:O39)</f>
        <v>312</v>
      </c>
    </row>
    <row r="40" spans="2:16" ht="17.25">
      <c r="B40" s="376" t="s">
        <v>77</v>
      </c>
      <c r="C40" s="377"/>
      <c r="D40" s="378"/>
      <c r="E40" s="116">
        <v>78</v>
      </c>
      <c r="F40" s="117">
        <v>68</v>
      </c>
      <c r="G40" s="117">
        <v>77</v>
      </c>
      <c r="H40" s="118">
        <f t="shared" si="8"/>
        <v>223</v>
      </c>
      <c r="J40" s="376" t="s">
        <v>260</v>
      </c>
      <c r="K40" s="377"/>
      <c r="L40" s="378"/>
      <c r="M40" s="116">
        <v>124</v>
      </c>
      <c r="N40" s="117">
        <v>148</v>
      </c>
      <c r="O40" s="117">
        <v>99</v>
      </c>
      <c r="P40" s="118">
        <f t="shared" si="9"/>
        <v>371</v>
      </c>
    </row>
    <row r="41" spans="2:16" ht="17.25">
      <c r="B41" s="376" t="s">
        <v>290</v>
      </c>
      <c r="C41" s="377"/>
      <c r="D41" s="378"/>
      <c r="E41" s="116">
        <v>104</v>
      </c>
      <c r="F41" s="117">
        <v>114</v>
      </c>
      <c r="G41" s="117">
        <v>132</v>
      </c>
      <c r="H41" s="118">
        <f t="shared" si="8"/>
        <v>350</v>
      </c>
      <c r="J41" s="376" t="s">
        <v>259</v>
      </c>
      <c r="K41" s="377"/>
      <c r="L41" s="378"/>
      <c r="M41" s="116">
        <v>120</v>
      </c>
      <c r="N41" s="117">
        <v>109</v>
      </c>
      <c r="O41" s="117">
        <v>103</v>
      </c>
      <c r="P41" s="118">
        <f t="shared" si="9"/>
        <v>332</v>
      </c>
    </row>
    <row r="42" spans="2:16" ht="17.25">
      <c r="B42" s="376" t="s">
        <v>287</v>
      </c>
      <c r="C42" s="377"/>
      <c r="D42" s="378"/>
      <c r="E42" s="116">
        <v>108</v>
      </c>
      <c r="F42" s="117">
        <v>113</v>
      </c>
      <c r="G42" s="117">
        <v>131</v>
      </c>
      <c r="H42" s="118">
        <f t="shared" si="8"/>
        <v>352</v>
      </c>
      <c r="J42" s="376" t="s">
        <v>258</v>
      </c>
      <c r="K42" s="377"/>
      <c r="L42" s="378"/>
      <c r="M42" s="116">
        <v>103</v>
      </c>
      <c r="N42" s="117">
        <v>119</v>
      </c>
      <c r="O42" s="117">
        <v>116</v>
      </c>
      <c r="P42" s="118">
        <f t="shared" si="9"/>
        <v>338</v>
      </c>
    </row>
    <row r="43" spans="2:16" ht="18" thickBot="1">
      <c r="B43" s="368" t="s">
        <v>286</v>
      </c>
      <c r="C43" s="369"/>
      <c r="D43" s="370"/>
      <c r="E43" s="119">
        <v>97</v>
      </c>
      <c r="F43" s="120">
        <v>97</v>
      </c>
      <c r="G43" s="120">
        <v>96</v>
      </c>
      <c r="H43" s="121">
        <f t="shared" si="8"/>
        <v>290</v>
      </c>
      <c r="J43" s="368" t="s">
        <v>257</v>
      </c>
      <c r="K43" s="369"/>
      <c r="L43" s="370"/>
      <c r="M43" s="119">
        <v>126</v>
      </c>
      <c r="N43" s="120">
        <v>117</v>
      </c>
      <c r="O43" s="120">
        <v>84</v>
      </c>
      <c r="P43" s="121">
        <f t="shared" si="9"/>
        <v>327</v>
      </c>
    </row>
    <row r="44" spans="2:16" ht="19.5" thickBot="1">
      <c r="B44" s="371" t="s">
        <v>43</v>
      </c>
      <c r="C44" s="372"/>
      <c r="D44" s="373"/>
      <c r="E44" s="122">
        <f>SUM(E39:E43)</f>
        <v>527</v>
      </c>
      <c r="F44" s="123">
        <f>SUM(F39:F43)</f>
        <v>508</v>
      </c>
      <c r="G44" s="123">
        <f>SUM(G39:G43)</f>
        <v>542</v>
      </c>
      <c r="H44" s="124">
        <f t="shared" si="8"/>
        <v>1577</v>
      </c>
      <c r="J44" s="371" t="s">
        <v>43</v>
      </c>
      <c r="K44" s="372"/>
      <c r="L44" s="373"/>
      <c r="M44" s="122">
        <f>SUM(M39:M43)</f>
        <v>565</v>
      </c>
      <c r="N44" s="123">
        <f>SUM(N39:N43)</f>
        <v>590</v>
      </c>
      <c r="O44" s="123">
        <f>SUM(O39:O43)</f>
        <v>525</v>
      </c>
      <c r="P44" s="124">
        <f t="shared" si="9"/>
        <v>1680</v>
      </c>
    </row>
    <row r="45" spans="2:16" ht="20.25" thickBot="1">
      <c r="B45" s="374" t="s">
        <v>42</v>
      </c>
      <c r="C45" s="375"/>
      <c r="D45" s="6">
        <f>SUM(E45:H45)</f>
        <v>2</v>
      </c>
      <c r="E45" s="125">
        <f>IF(E44&gt;M44,2,0)+IF(E44&lt;M44,0)+IF(E44=M44,1)</f>
        <v>0</v>
      </c>
      <c r="F45" s="126">
        <f>IF(F44&gt;N44,2,0)+IF(F44&lt;N44,0)+IF(F44=N44,1)</f>
        <v>0</v>
      </c>
      <c r="G45" s="126">
        <f>IF(G44&gt;O44,2,0)+IF(G44&lt;O44,0)+IF(G44=O44,1)</f>
        <v>2</v>
      </c>
      <c r="H45" s="127">
        <f>IF(H44&gt;P44,2,0)+IF(H44&lt;P44,0)+IF(H44=P44,1)</f>
        <v>0</v>
      </c>
      <c r="J45" s="374" t="s">
        <v>42</v>
      </c>
      <c r="K45" s="375"/>
      <c r="L45" s="6">
        <f>SUM(M45:P45)</f>
        <v>6</v>
      </c>
      <c r="M45" s="125">
        <f>IF(M44&gt;E44,2,0)+IF(M44&lt;E44,0)+IF(M44=E44,1)</f>
        <v>2</v>
      </c>
      <c r="N45" s="126">
        <f>IF(N44&gt;F44,2,0)+IF(N44&lt;F44,0)+IF(N44=F44,1)</f>
        <v>2</v>
      </c>
      <c r="O45" s="126">
        <f>IF(O44&gt;G44,2,0)+IF(O44&lt;G44,0)+IF(O44=G44,1)</f>
        <v>0</v>
      </c>
      <c r="P45" s="127">
        <f>IF(P44&gt;H44,2,0)+IF(P44&lt;H44,0)+IF(P44=H44,1)</f>
        <v>2</v>
      </c>
    </row>
    <row r="46" spans="2:16" ht="15.75" thickBot="1"/>
    <row r="47" spans="2:16" ht="30.75" thickBot="1">
      <c r="B47" s="379" t="s">
        <v>163</v>
      </c>
      <c r="C47" s="380"/>
      <c r="D47" s="380"/>
      <c r="E47" s="380"/>
      <c r="F47" s="380"/>
      <c r="G47" s="380"/>
      <c r="H47" s="381"/>
      <c r="I47" s="143"/>
      <c r="J47" s="379" t="s">
        <v>176</v>
      </c>
      <c r="K47" s="380"/>
      <c r="L47" s="380"/>
      <c r="M47" s="380"/>
      <c r="N47" s="380"/>
      <c r="O47" s="380"/>
      <c r="P47" s="381"/>
    </row>
    <row r="48" spans="2:16" ht="17.25">
      <c r="B48" s="382" t="s">
        <v>267</v>
      </c>
      <c r="C48" s="383"/>
      <c r="D48" s="384"/>
      <c r="E48" s="113">
        <v>103</v>
      </c>
      <c r="F48" s="114">
        <v>127</v>
      </c>
      <c r="G48" s="114">
        <v>102</v>
      </c>
      <c r="H48" s="115">
        <f t="shared" ref="H48:H53" si="10">SUM(E48:G48)</f>
        <v>332</v>
      </c>
      <c r="J48" s="382" t="s">
        <v>253</v>
      </c>
      <c r="K48" s="383"/>
      <c r="L48" s="384"/>
      <c r="M48" s="113">
        <v>106</v>
      </c>
      <c r="N48" s="114">
        <v>144</v>
      </c>
      <c r="O48" s="114">
        <v>121</v>
      </c>
      <c r="P48" s="115">
        <f t="shared" ref="P48:P53" si="11">SUM(M48:O48)</f>
        <v>371</v>
      </c>
    </row>
    <row r="49" spans="2:16" ht="17.25">
      <c r="B49" s="376" t="s">
        <v>268</v>
      </c>
      <c r="C49" s="377"/>
      <c r="D49" s="378"/>
      <c r="E49" s="116">
        <v>98</v>
      </c>
      <c r="F49" s="117">
        <v>113</v>
      </c>
      <c r="G49" s="117">
        <v>109</v>
      </c>
      <c r="H49" s="118">
        <f t="shared" si="10"/>
        <v>320</v>
      </c>
      <c r="J49" s="376" t="s">
        <v>67</v>
      </c>
      <c r="K49" s="377"/>
      <c r="L49" s="378"/>
      <c r="M49" s="116">
        <v>102</v>
      </c>
      <c r="N49" s="117">
        <v>128</v>
      </c>
      <c r="O49" s="117">
        <v>100</v>
      </c>
      <c r="P49" s="118">
        <f t="shared" si="11"/>
        <v>330</v>
      </c>
    </row>
    <row r="50" spans="2:16" ht="17.25">
      <c r="B50" s="376" t="s">
        <v>269</v>
      </c>
      <c r="C50" s="377"/>
      <c r="D50" s="378"/>
      <c r="E50" s="116">
        <v>140</v>
      </c>
      <c r="F50" s="117">
        <v>101</v>
      </c>
      <c r="G50" s="117">
        <v>134</v>
      </c>
      <c r="H50" s="118">
        <f t="shared" si="10"/>
        <v>375</v>
      </c>
      <c r="J50" s="376" t="s">
        <v>360</v>
      </c>
      <c r="K50" s="377"/>
      <c r="L50" s="378"/>
      <c r="M50" s="116">
        <v>120</v>
      </c>
      <c r="N50" s="117">
        <v>141</v>
      </c>
      <c r="O50" s="117">
        <v>114</v>
      </c>
      <c r="P50" s="118">
        <f t="shared" si="11"/>
        <v>375</v>
      </c>
    </row>
    <row r="51" spans="2:16" ht="17.25">
      <c r="B51" s="376" t="s">
        <v>156</v>
      </c>
      <c r="C51" s="377"/>
      <c r="D51" s="378"/>
      <c r="E51" s="116">
        <v>112</v>
      </c>
      <c r="F51" s="117">
        <v>122</v>
      </c>
      <c r="G51" s="117">
        <v>103</v>
      </c>
      <c r="H51" s="118">
        <f t="shared" si="10"/>
        <v>337</v>
      </c>
      <c r="J51" s="376" t="s">
        <v>254</v>
      </c>
      <c r="K51" s="377"/>
      <c r="L51" s="378"/>
      <c r="M51" s="116">
        <v>109</v>
      </c>
      <c r="N51" s="117">
        <v>110</v>
      </c>
      <c r="O51" s="117">
        <v>111</v>
      </c>
      <c r="P51" s="118">
        <f t="shared" si="11"/>
        <v>330</v>
      </c>
    </row>
    <row r="52" spans="2:16" ht="18" thickBot="1">
      <c r="B52" s="368" t="s">
        <v>271</v>
      </c>
      <c r="C52" s="369"/>
      <c r="D52" s="370"/>
      <c r="E52" s="119">
        <v>96</v>
      </c>
      <c r="F52" s="120">
        <v>121</v>
      </c>
      <c r="G52" s="120">
        <v>107</v>
      </c>
      <c r="H52" s="121">
        <f t="shared" si="10"/>
        <v>324</v>
      </c>
      <c r="J52" s="368" t="s">
        <v>256</v>
      </c>
      <c r="K52" s="369"/>
      <c r="L52" s="370"/>
      <c r="M52" s="119">
        <v>116</v>
      </c>
      <c r="N52" s="120">
        <v>114</v>
      </c>
      <c r="O52" s="120">
        <v>144</v>
      </c>
      <c r="P52" s="121">
        <f t="shared" si="11"/>
        <v>374</v>
      </c>
    </row>
    <row r="53" spans="2:16" ht="19.5" thickBot="1">
      <c r="B53" s="371" t="s">
        <v>43</v>
      </c>
      <c r="C53" s="372"/>
      <c r="D53" s="373"/>
      <c r="E53" s="122">
        <f>SUM(E48:E52)</f>
        <v>549</v>
      </c>
      <c r="F53" s="123">
        <f>SUM(F48:F52)</f>
        <v>584</v>
      </c>
      <c r="G53" s="123">
        <f>SUM(G48:G52)</f>
        <v>555</v>
      </c>
      <c r="H53" s="124">
        <f t="shared" si="10"/>
        <v>1688</v>
      </c>
      <c r="J53" s="371" t="s">
        <v>43</v>
      </c>
      <c r="K53" s="372"/>
      <c r="L53" s="373"/>
      <c r="M53" s="122">
        <f>SUM(M48:M52)</f>
        <v>553</v>
      </c>
      <c r="N53" s="123">
        <f>SUM(N48:N52)</f>
        <v>637</v>
      </c>
      <c r="O53" s="123">
        <f>SUM(O48:O52)</f>
        <v>590</v>
      </c>
      <c r="P53" s="124">
        <f t="shared" si="11"/>
        <v>1780</v>
      </c>
    </row>
    <row r="54" spans="2:16" ht="20.25" thickBot="1">
      <c r="B54" s="374" t="s">
        <v>42</v>
      </c>
      <c r="C54" s="375"/>
      <c r="D54" s="6">
        <f>SUM(E54:H54)</f>
        <v>0</v>
      </c>
      <c r="E54" s="125">
        <f>IF(E53&gt;M53,2,0)+IF(E53&lt;M53,0)+IF(E53=M53,1)</f>
        <v>0</v>
      </c>
      <c r="F54" s="126">
        <f>IF(F53&gt;N53,2,0)+IF(F53&lt;N53,0)+IF(F53=N53,1)</f>
        <v>0</v>
      </c>
      <c r="G54" s="126">
        <f>IF(G53&gt;O53,2,0)+IF(G53&lt;O53,0)+IF(G53=O53,1)</f>
        <v>0</v>
      </c>
      <c r="H54" s="127">
        <f>IF(H53&gt;P53,2,0)+IF(H53&lt;P53,0)+IF(H53=P53,1)</f>
        <v>0</v>
      </c>
      <c r="J54" s="374" t="s">
        <v>42</v>
      </c>
      <c r="K54" s="375"/>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142</v>
      </c>
      <c r="C57" s="366"/>
      <c r="D57" s="366"/>
      <c r="E57" s="11" t="s">
        <v>172</v>
      </c>
      <c r="F57" s="366" t="s">
        <v>169</v>
      </c>
      <c r="G57" s="366"/>
      <c r="H57" s="367"/>
      <c r="I57" s="144"/>
      <c r="J57" s="365" t="s">
        <v>169</v>
      </c>
      <c r="K57" s="366"/>
      <c r="L57" s="366"/>
      <c r="M57" s="11" t="s">
        <v>172</v>
      </c>
      <c r="N57" s="366" t="s">
        <v>228</v>
      </c>
      <c r="O57" s="366"/>
      <c r="P57" s="367"/>
    </row>
    <row r="58" spans="2:16" ht="16.5">
      <c r="B58" s="359" t="s">
        <v>228</v>
      </c>
      <c r="C58" s="360"/>
      <c r="D58" s="360"/>
      <c r="E58" s="11" t="s">
        <v>172</v>
      </c>
      <c r="F58" s="360" t="s">
        <v>155</v>
      </c>
      <c r="G58" s="360"/>
      <c r="H58" s="361"/>
      <c r="I58" s="144"/>
      <c r="J58" s="359" t="s">
        <v>1</v>
      </c>
      <c r="K58" s="360"/>
      <c r="L58" s="360"/>
      <c r="M58" s="11" t="s">
        <v>172</v>
      </c>
      <c r="N58" s="360" t="s">
        <v>142</v>
      </c>
      <c r="O58" s="360"/>
      <c r="P58" s="361"/>
    </row>
    <row r="59" spans="2:16" ht="16.5">
      <c r="B59" s="359" t="s">
        <v>1</v>
      </c>
      <c r="C59" s="360"/>
      <c r="D59" s="360"/>
      <c r="E59" s="11" t="s">
        <v>172</v>
      </c>
      <c r="F59" s="360" t="s">
        <v>163</v>
      </c>
      <c r="G59" s="360"/>
      <c r="H59" s="361"/>
      <c r="I59" s="144"/>
      <c r="J59" s="359" t="s">
        <v>155</v>
      </c>
      <c r="K59" s="360"/>
      <c r="L59" s="360"/>
      <c r="M59" s="11" t="s">
        <v>172</v>
      </c>
      <c r="N59" s="360" t="s">
        <v>2</v>
      </c>
      <c r="O59" s="360"/>
      <c r="P59" s="361"/>
    </row>
    <row r="60" spans="2:16" ht="16.5">
      <c r="B60" s="359" t="s">
        <v>176</v>
      </c>
      <c r="C60" s="360"/>
      <c r="D60" s="360"/>
      <c r="E60" s="11" t="s">
        <v>172</v>
      </c>
      <c r="F60" s="360" t="s">
        <v>2</v>
      </c>
      <c r="G60" s="360"/>
      <c r="H60" s="361"/>
      <c r="I60" s="144"/>
      <c r="J60" s="359" t="s">
        <v>97</v>
      </c>
      <c r="K60" s="360"/>
      <c r="L60" s="360"/>
      <c r="M60" s="11" t="s">
        <v>172</v>
      </c>
      <c r="N60" s="360" t="s">
        <v>163</v>
      </c>
      <c r="O60" s="360"/>
      <c r="P60" s="361"/>
    </row>
    <row r="61" spans="2:16" ht="16.5">
      <c r="B61" s="359" t="s">
        <v>95</v>
      </c>
      <c r="C61" s="360"/>
      <c r="D61" s="360"/>
      <c r="E61" s="11" t="s">
        <v>172</v>
      </c>
      <c r="F61" s="360" t="s">
        <v>97</v>
      </c>
      <c r="G61" s="360"/>
      <c r="H61" s="361"/>
      <c r="I61" s="144"/>
      <c r="J61" s="359" t="s">
        <v>175</v>
      </c>
      <c r="K61" s="360"/>
      <c r="L61" s="360"/>
      <c r="M61" s="11" t="s">
        <v>172</v>
      </c>
      <c r="N61" s="360" t="s">
        <v>176</v>
      </c>
      <c r="O61" s="360"/>
      <c r="P61" s="361"/>
    </row>
    <row r="62" spans="2:16" ht="17.25" thickBot="1">
      <c r="B62" s="356" t="s">
        <v>175</v>
      </c>
      <c r="C62" s="357"/>
      <c r="D62" s="357"/>
      <c r="E62" s="145" t="s">
        <v>172</v>
      </c>
      <c r="F62" s="357" t="s">
        <v>96</v>
      </c>
      <c r="G62" s="357"/>
      <c r="H62" s="358"/>
      <c r="I62" s="144"/>
      <c r="J62" s="356" t="s">
        <v>96</v>
      </c>
      <c r="K62" s="357"/>
      <c r="L62" s="357"/>
      <c r="M62" s="145" t="s">
        <v>172</v>
      </c>
      <c r="N62" s="357" t="s">
        <v>95</v>
      </c>
      <c r="O62" s="357"/>
      <c r="P62" s="35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12:G16">
    <cfRule type="cellIs" dxfId="182" priority="20" operator="greaterThanOrEqual">
      <formula>150</formula>
    </cfRule>
  </conditionalFormatting>
  <conditionalFormatting sqref="E21:G25">
    <cfRule type="cellIs" dxfId="181" priority="11" operator="greaterThanOrEqual">
      <formula>150</formula>
    </cfRule>
  </conditionalFormatting>
  <conditionalFormatting sqref="E30:G34">
    <cfRule type="cellIs" dxfId="180" priority="14" operator="greaterThanOrEqual">
      <formula>150</formula>
    </cfRule>
  </conditionalFormatting>
  <conditionalFormatting sqref="E39:G43">
    <cfRule type="cellIs" dxfId="179" priority="5" operator="greaterThanOrEqual">
      <formula>150</formula>
    </cfRule>
  </conditionalFormatting>
  <conditionalFormatting sqref="E48:G52">
    <cfRule type="cellIs" dxfId="178" priority="8" operator="greaterThanOrEqual">
      <formula>150</formula>
    </cfRule>
  </conditionalFormatting>
  <conditionalFormatting sqref="H3:H7 P3:P7">
    <cfRule type="cellIs" dxfId="177" priority="18" operator="greaterThanOrEqual">
      <formula>400</formula>
    </cfRule>
  </conditionalFormatting>
  <conditionalFormatting sqref="H12:H16 P12:P16">
    <cfRule type="cellIs" dxfId="176" priority="21" operator="greaterThanOrEqual">
      <formula>400</formula>
    </cfRule>
  </conditionalFormatting>
  <conditionalFormatting sqref="H21:H25 P21:P25">
    <cfRule type="cellIs" dxfId="175" priority="12" operator="greaterThanOrEqual">
      <formula>400</formula>
    </cfRule>
  </conditionalFormatting>
  <conditionalFormatting sqref="H30:H34 P30:P34">
    <cfRule type="cellIs" dxfId="174" priority="15" operator="greaterThanOrEqual">
      <formula>400</formula>
    </cfRule>
  </conditionalFormatting>
  <conditionalFormatting sqref="H39:H43 P39:P43">
    <cfRule type="cellIs" dxfId="173" priority="6" operator="greaterThanOrEqual">
      <formula>400</formula>
    </cfRule>
  </conditionalFormatting>
  <conditionalFormatting sqref="H48:H52 P48:P52">
    <cfRule type="cellIs" dxfId="172" priority="9" operator="greaterThanOrEqual">
      <formula>400</formula>
    </cfRule>
  </conditionalFormatting>
  <conditionalFormatting sqref="M12:O16">
    <cfRule type="cellIs" dxfId="171" priority="19" operator="greaterThanOrEqual">
      <formula>150</formula>
    </cfRule>
  </conditionalFormatting>
  <conditionalFormatting sqref="M21:O25">
    <cfRule type="cellIs" dxfId="170" priority="10" operator="greaterThanOrEqual">
      <formula>150</formula>
    </cfRule>
  </conditionalFormatting>
  <conditionalFormatting sqref="M30:O34">
    <cfRule type="cellIs" dxfId="169" priority="13" operator="greaterThanOrEqual">
      <formula>150</formula>
    </cfRule>
  </conditionalFormatting>
  <conditionalFormatting sqref="M39:O43">
    <cfRule type="cellIs" dxfId="168" priority="4" operator="greaterThanOrEqual">
      <formula>150</formula>
    </cfRule>
  </conditionalFormatting>
  <conditionalFormatting sqref="M48:O52">
    <cfRule type="cellIs" dxfId="167" priority="7" operator="greaterThanOrEqual">
      <formula>150</formula>
    </cfRule>
  </conditionalFormatting>
  <conditionalFormatting sqref="M3:O7">
    <cfRule type="cellIs" dxfId="166" priority="2" operator="greaterThanOrEqual">
      <formula>150</formula>
    </cfRule>
  </conditionalFormatting>
  <conditionalFormatting sqref="E3:G7">
    <cfRule type="cellIs" dxfId="165" priority="1"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19" t="s">
        <v>89</v>
      </c>
      <c r="B1" s="420"/>
      <c r="C1" s="420"/>
      <c r="D1" s="420"/>
      <c r="E1" s="420"/>
      <c r="F1" s="420"/>
      <c r="G1" s="420"/>
      <c r="H1" s="420"/>
      <c r="I1" s="420"/>
      <c r="J1" s="421"/>
      <c r="K1" s="146"/>
      <c r="L1" s="419" t="s">
        <v>10</v>
      </c>
      <c r="M1" s="420"/>
      <c r="N1" s="420"/>
      <c r="O1" s="420"/>
      <c r="P1" s="420"/>
      <c r="Q1" s="420"/>
      <c r="R1" s="420"/>
      <c r="S1" s="420"/>
      <c r="T1" s="420"/>
      <c r="U1" s="420"/>
      <c r="V1" s="420"/>
      <c r="W1" s="421"/>
      <c r="X1" s="147"/>
      <c r="Y1" s="147"/>
      <c r="Z1" s="147"/>
      <c r="AA1" s="147"/>
      <c r="AB1" s="147"/>
      <c r="AC1" s="147"/>
    </row>
    <row r="2" spans="1:29" ht="15" customHeight="1">
      <c r="A2" s="422"/>
      <c r="B2" s="423"/>
      <c r="C2" s="423"/>
      <c r="D2" s="423"/>
      <c r="E2" s="423"/>
      <c r="F2" s="423"/>
      <c r="G2" s="423"/>
      <c r="H2" s="423"/>
      <c r="I2" s="423"/>
      <c r="J2" s="424"/>
      <c r="K2" s="148"/>
      <c r="L2" s="425" t="s">
        <v>11</v>
      </c>
      <c r="M2" s="426"/>
      <c r="N2" s="426"/>
      <c r="O2" s="148"/>
      <c r="P2" s="426" t="s">
        <v>12</v>
      </c>
      <c r="Q2" s="426"/>
      <c r="R2" s="148"/>
      <c r="S2" s="426" t="s">
        <v>13</v>
      </c>
      <c r="T2" s="426"/>
      <c r="U2" s="148"/>
      <c r="V2" s="426" t="s">
        <v>14</v>
      </c>
      <c r="W2" s="427"/>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28" t="s">
        <v>28</v>
      </c>
      <c r="M18" s="429"/>
      <c r="N18" s="429"/>
      <c r="O18" s="429"/>
      <c r="P18" s="429"/>
      <c r="Q18" s="429"/>
      <c r="R18" s="429"/>
      <c r="S18" s="429"/>
      <c r="T18" s="430"/>
      <c r="U18" s="146"/>
      <c r="V18" s="146"/>
      <c r="W18" s="180"/>
      <c r="X18" s="95"/>
    </row>
    <row r="19" spans="1:24" ht="23.25">
      <c r="A19" s="149"/>
      <c r="B19" s="170"/>
      <c r="C19" s="146"/>
      <c r="D19" s="146"/>
      <c r="E19" s="146"/>
      <c r="F19" s="146"/>
      <c r="G19" s="146"/>
      <c r="H19" s="169"/>
      <c r="I19" s="169"/>
      <c r="J19" s="152"/>
      <c r="K19" s="146"/>
      <c r="L19" s="425" t="s">
        <v>29</v>
      </c>
      <c r="M19" s="426"/>
      <c r="N19" s="426" t="s">
        <v>13</v>
      </c>
      <c r="O19" s="426"/>
      <c r="P19" s="426"/>
      <c r="Q19" s="426"/>
      <c r="R19" s="181"/>
      <c r="S19" s="426" t="s">
        <v>30</v>
      </c>
      <c r="T19" s="427"/>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31"/>
      <c r="N30" s="431"/>
      <c r="O30" s="431"/>
      <c r="P30" s="431"/>
      <c r="Q30" s="431"/>
      <c r="R30" s="431"/>
      <c r="S30" s="431"/>
      <c r="T30" s="179"/>
      <c r="U30" s="179"/>
      <c r="V30" s="179"/>
      <c r="W30" s="179"/>
      <c r="X30" s="147"/>
    </row>
    <row r="31" spans="1:24" ht="23.25">
      <c r="L31" s="192"/>
      <c r="M31" s="188"/>
      <c r="N31" s="188"/>
      <c r="O31" s="188"/>
      <c r="P31" s="188"/>
      <c r="Q31" s="418"/>
      <c r="R31" s="418"/>
      <c r="S31" s="418"/>
      <c r="T31" s="192"/>
    </row>
    <row r="32" spans="1:24" ht="23.25">
      <c r="A32" s="147"/>
      <c r="B32" s="147"/>
      <c r="C32" s="147"/>
      <c r="D32" s="147"/>
      <c r="E32" s="147"/>
      <c r="F32" s="147"/>
      <c r="G32" s="147"/>
      <c r="H32" s="147" t="s">
        <v>37</v>
      </c>
      <c r="I32" s="193">
        <v>0</v>
      </c>
      <c r="J32" s="147"/>
      <c r="K32" s="147"/>
      <c r="L32" s="147"/>
      <c r="M32" s="188"/>
      <c r="N32" s="188"/>
      <c r="O32" s="188"/>
      <c r="P32" s="188"/>
      <c r="Q32" s="418"/>
      <c r="R32" s="418"/>
      <c r="S32" s="418"/>
      <c r="T32" s="147"/>
      <c r="U32" s="147"/>
      <c r="V32" s="147"/>
      <c r="W32" s="147"/>
      <c r="X32" s="147"/>
    </row>
    <row r="33" spans="2:21" ht="23.25">
      <c r="M33" s="188"/>
      <c r="N33" s="188"/>
      <c r="O33" s="188"/>
      <c r="P33" s="188"/>
      <c r="Q33" s="418"/>
      <c r="R33" s="418"/>
      <c r="S33" s="418"/>
    </row>
    <row r="34" spans="2:21" ht="23.25">
      <c r="B34" s="147"/>
      <c r="C34" s="147"/>
      <c r="D34" s="147"/>
      <c r="E34" s="147"/>
      <c r="F34" s="147"/>
      <c r="G34" s="147"/>
      <c r="H34" s="147"/>
      <c r="I34" s="147"/>
      <c r="J34" s="147"/>
      <c r="K34" s="147"/>
      <c r="L34" s="194"/>
      <c r="M34" s="188"/>
      <c r="N34" s="188"/>
      <c r="O34" s="188"/>
      <c r="P34" s="188"/>
      <c r="Q34" s="418"/>
      <c r="R34" s="418"/>
      <c r="S34" s="418"/>
    </row>
    <row r="35" spans="2:21" ht="23.25">
      <c r="B35" s="34"/>
      <c r="I35" s="195"/>
      <c r="M35" s="188"/>
      <c r="N35" s="188"/>
      <c r="O35" s="188"/>
      <c r="P35" s="188"/>
      <c r="Q35" s="418"/>
      <c r="R35" s="418"/>
      <c r="S35" s="418"/>
    </row>
    <row r="36" spans="2:21" ht="23.25">
      <c r="M36" s="188"/>
      <c r="N36" s="188"/>
      <c r="O36" s="188"/>
      <c r="P36" s="188"/>
      <c r="Q36" s="418"/>
      <c r="R36" s="418"/>
      <c r="S36" s="418"/>
    </row>
    <row r="37" spans="2:21" ht="23.25">
      <c r="M37" s="188"/>
      <c r="N37" s="188"/>
      <c r="O37" s="188"/>
      <c r="P37" s="188"/>
      <c r="Q37" s="418"/>
      <c r="R37" s="418"/>
      <c r="S37" s="418"/>
    </row>
    <row r="38" spans="2:21" ht="23.25">
      <c r="M38" s="188"/>
      <c r="N38" s="188"/>
      <c r="O38" s="188"/>
      <c r="P38" s="188"/>
      <c r="Q38" s="418"/>
      <c r="R38" s="418"/>
      <c r="S38" s="418"/>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32">
        <v>6</v>
      </c>
      <c r="B23" s="213" t="s">
        <v>235</v>
      </c>
    </row>
    <row r="24" spans="1:2" ht="7.5" customHeight="1">
      <c r="A24" s="433"/>
      <c r="B24" s="210"/>
    </row>
    <row r="25" spans="1:2" ht="7.5" customHeight="1">
      <c r="A25" s="433"/>
      <c r="B25" s="210"/>
    </row>
    <row r="26" spans="1:2" ht="36">
      <c r="A26" s="433"/>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34">
        <v>45541</v>
      </c>
      <c r="B1" s="435"/>
      <c r="C1" s="436"/>
      <c r="D1" s="434">
        <v>45548</v>
      </c>
      <c r="E1" s="435"/>
      <c r="F1" s="436"/>
      <c r="G1" s="434">
        <v>45555</v>
      </c>
      <c r="H1" s="435"/>
      <c r="I1" s="436"/>
      <c r="J1" s="434">
        <v>45562</v>
      </c>
      <c r="K1" s="435"/>
      <c r="L1" s="436"/>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09">
        <v>45569</v>
      </c>
      <c r="B9" s="412"/>
      <c r="C9" s="413"/>
      <c r="D9" s="409">
        <v>45576</v>
      </c>
      <c r="E9" s="412"/>
      <c r="F9" s="413"/>
      <c r="G9" s="409">
        <v>45583</v>
      </c>
      <c r="H9" s="412"/>
      <c r="I9" s="413"/>
      <c r="J9" s="409">
        <v>45590</v>
      </c>
      <c r="K9" s="412"/>
      <c r="L9" s="413"/>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9">
        <v>45597</v>
      </c>
      <c r="B17" s="410"/>
      <c r="C17" s="411"/>
      <c r="D17" s="409">
        <v>45611</v>
      </c>
      <c r="E17" s="410"/>
      <c r="F17" s="411"/>
      <c r="G17" s="409">
        <v>45618</v>
      </c>
      <c r="H17" s="410"/>
      <c r="I17" s="411"/>
      <c r="J17" s="409">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9">
        <v>45632</v>
      </c>
      <c r="B25" s="410"/>
      <c r="C25" s="411"/>
      <c r="D25" s="409">
        <v>45639</v>
      </c>
      <c r="E25" s="410"/>
      <c r="F25" s="411"/>
      <c r="G25" s="409">
        <v>45646</v>
      </c>
      <c r="H25" s="410"/>
      <c r="I25" s="411"/>
      <c r="J25" s="409">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9">
        <v>45660</v>
      </c>
      <c r="B33" s="410"/>
      <c r="C33" s="411"/>
      <c r="D33" s="409">
        <v>45667</v>
      </c>
      <c r="E33" s="410"/>
      <c r="F33" s="411"/>
      <c r="G33" s="409">
        <v>45674</v>
      </c>
      <c r="H33" s="410"/>
      <c r="I33" s="411"/>
      <c r="J33" s="409">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9">
        <v>45688</v>
      </c>
      <c r="B41" s="412"/>
      <c r="C41" s="413"/>
      <c r="D41" s="409">
        <v>45695</v>
      </c>
      <c r="E41" s="412"/>
      <c r="F41" s="413"/>
      <c r="G41" s="409">
        <v>45702</v>
      </c>
      <c r="H41" s="412"/>
      <c r="I41" s="413"/>
      <c r="J41" s="409">
        <v>45709</v>
      </c>
      <c r="K41" s="412"/>
      <c r="L41" s="413"/>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9">
        <v>45716</v>
      </c>
      <c r="B49" s="412"/>
      <c r="C49" s="413"/>
      <c r="D49" s="409">
        <v>45723</v>
      </c>
      <c r="E49" s="412"/>
      <c r="F49" s="413"/>
      <c r="G49" s="409">
        <v>45730</v>
      </c>
      <c r="H49" s="412"/>
      <c r="I49" s="413"/>
      <c r="J49" s="409">
        <v>45737</v>
      </c>
      <c r="K49" s="412"/>
      <c r="L49" s="413"/>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9">
        <v>45744</v>
      </c>
      <c r="B57" s="412"/>
      <c r="C57" s="413"/>
      <c r="D57" s="409">
        <v>45751</v>
      </c>
      <c r="E57" s="412"/>
      <c r="F57" s="413"/>
      <c r="G57" s="409">
        <v>45758</v>
      </c>
      <c r="H57" s="412"/>
      <c r="I57" s="413"/>
      <c r="J57" s="409">
        <v>45765</v>
      </c>
      <c r="K57" s="412"/>
      <c r="L57" s="413"/>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9">
        <v>45772</v>
      </c>
      <c r="B65" s="412"/>
      <c r="C65" s="413"/>
      <c r="D65" s="409">
        <v>45779</v>
      </c>
      <c r="E65" s="412"/>
      <c r="F65" s="413"/>
      <c r="G65" s="409">
        <v>45786</v>
      </c>
      <c r="H65" s="412"/>
      <c r="I65" s="413"/>
      <c r="J65" s="409">
        <v>45794</v>
      </c>
      <c r="K65" s="412"/>
      <c r="L65" s="413"/>
    </row>
    <row r="66" spans="1:12" ht="15" customHeight="1">
      <c r="A66" s="132" t="s">
        <v>142</v>
      </c>
      <c r="B66" s="133" t="s">
        <v>0</v>
      </c>
      <c r="C66" s="134" t="s">
        <v>169</v>
      </c>
      <c r="D66" s="132" t="s">
        <v>169</v>
      </c>
      <c r="E66" s="133" t="s">
        <v>0</v>
      </c>
      <c r="F66" s="134" t="s">
        <v>228</v>
      </c>
      <c r="G66" s="132" t="s">
        <v>309</v>
      </c>
      <c r="H66" s="133" t="s">
        <v>0</v>
      </c>
      <c r="I66" s="134" t="s">
        <v>315</v>
      </c>
      <c r="J66" s="414" t="s">
        <v>308</v>
      </c>
      <c r="K66" s="415"/>
      <c r="L66" s="416"/>
    </row>
    <row r="67" spans="1:12" ht="15" customHeight="1">
      <c r="A67" s="132" t="s">
        <v>228</v>
      </c>
      <c r="B67" s="133" t="s">
        <v>0</v>
      </c>
      <c r="C67" s="134" t="s">
        <v>155</v>
      </c>
      <c r="D67" s="132" t="s">
        <v>1</v>
      </c>
      <c r="E67" s="133" t="s">
        <v>0</v>
      </c>
      <c r="F67" s="134" t="s">
        <v>142</v>
      </c>
      <c r="G67" s="132" t="s">
        <v>310</v>
      </c>
      <c r="H67" s="133" t="s">
        <v>0</v>
      </c>
      <c r="I67" s="134" t="s">
        <v>316</v>
      </c>
      <c r="J67" s="417"/>
      <c r="K67" s="415"/>
      <c r="L67" s="416"/>
    </row>
    <row r="68" spans="1:12" ht="15" customHeight="1">
      <c r="A68" s="132" t="s">
        <v>1</v>
      </c>
      <c r="B68" s="133" t="s">
        <v>0</v>
      </c>
      <c r="C68" s="134" t="s">
        <v>163</v>
      </c>
      <c r="D68" s="132" t="s">
        <v>155</v>
      </c>
      <c r="E68" s="133" t="s">
        <v>0</v>
      </c>
      <c r="F68" s="134" t="s">
        <v>2</v>
      </c>
      <c r="G68" s="132" t="s">
        <v>311</v>
      </c>
      <c r="H68" s="133" t="s">
        <v>0</v>
      </c>
      <c r="I68" s="134" t="s">
        <v>317</v>
      </c>
      <c r="J68" s="417"/>
      <c r="K68" s="415"/>
      <c r="L68" s="416"/>
    </row>
    <row r="69" spans="1:12" ht="15" customHeight="1">
      <c r="A69" s="132" t="s">
        <v>176</v>
      </c>
      <c r="B69" s="133" t="s">
        <v>0</v>
      </c>
      <c r="C69" s="134" t="s">
        <v>2</v>
      </c>
      <c r="D69" s="132" t="s">
        <v>97</v>
      </c>
      <c r="E69" s="133" t="s">
        <v>0</v>
      </c>
      <c r="F69" s="134" t="s">
        <v>163</v>
      </c>
      <c r="G69" s="132" t="s">
        <v>312</v>
      </c>
      <c r="H69" s="133" t="s">
        <v>0</v>
      </c>
      <c r="I69" s="134" t="s">
        <v>318</v>
      </c>
      <c r="J69" s="417"/>
      <c r="K69" s="415"/>
      <c r="L69" s="416"/>
    </row>
    <row r="70" spans="1:12" ht="15" customHeight="1">
      <c r="A70" s="132" t="s">
        <v>95</v>
      </c>
      <c r="B70" s="133" t="s">
        <v>0</v>
      </c>
      <c r="C70" s="134" t="s">
        <v>97</v>
      </c>
      <c r="D70" s="132" t="s">
        <v>175</v>
      </c>
      <c r="E70" s="133" t="s">
        <v>0</v>
      </c>
      <c r="F70" s="134" t="s">
        <v>176</v>
      </c>
      <c r="G70" s="132" t="s">
        <v>313</v>
      </c>
      <c r="H70" s="133" t="s">
        <v>0</v>
      </c>
      <c r="I70" s="134" t="s">
        <v>319</v>
      </c>
      <c r="J70" s="417"/>
      <c r="K70" s="415"/>
      <c r="L70" s="416"/>
    </row>
    <row r="71" spans="1:12" ht="15.75" customHeight="1">
      <c r="A71" s="132" t="s">
        <v>175</v>
      </c>
      <c r="B71" s="133" t="s">
        <v>0</v>
      </c>
      <c r="C71" s="134" t="s">
        <v>96</v>
      </c>
      <c r="D71" s="132" t="s">
        <v>96</v>
      </c>
      <c r="E71" s="133" t="s">
        <v>0</v>
      </c>
      <c r="F71" s="134" t="s">
        <v>95</v>
      </c>
      <c r="G71" s="132" t="s">
        <v>314</v>
      </c>
      <c r="H71" s="133" t="s">
        <v>0</v>
      </c>
      <c r="I71" s="134" t="s">
        <v>320</v>
      </c>
      <c r="J71" s="417"/>
      <c r="K71" s="415"/>
      <c r="L71" s="416"/>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A3" sqref="A3"/>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266</v>
      </c>
      <c r="B2" s="279">
        <v>368</v>
      </c>
      <c r="C2" s="279">
        <v>348</v>
      </c>
      <c r="D2" s="279">
        <v>360</v>
      </c>
      <c r="E2" s="279">
        <v>363</v>
      </c>
      <c r="F2" s="279">
        <v>295</v>
      </c>
      <c r="G2" s="279">
        <v>335</v>
      </c>
      <c r="H2" s="279"/>
      <c r="I2" s="279">
        <v>362</v>
      </c>
      <c r="J2" s="279">
        <v>362</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116.375</v>
      </c>
      <c r="AO2" s="279">
        <f>SUM(B2:AM2)</f>
        <v>2793</v>
      </c>
      <c r="AP2" s="279">
        <f>COUNT(B2:AM2)*3</f>
        <v>24</v>
      </c>
      <c r="AQ2" s="279">
        <f>MAX(B2:AM2)</f>
        <v>368</v>
      </c>
      <c r="AR2" s="279">
        <f>COUNTIF(B2:AJ2,"&gt;399")</f>
        <v>0</v>
      </c>
    </row>
    <row r="3" spans="1:45">
      <c r="A3" s="279" t="s">
        <v>263</v>
      </c>
      <c r="B3" s="279">
        <v>380</v>
      </c>
      <c r="C3" s="279">
        <v>342</v>
      </c>
      <c r="D3" s="279">
        <v>323</v>
      </c>
      <c r="E3" s="279">
        <v>382</v>
      </c>
      <c r="F3" s="279">
        <v>313</v>
      </c>
      <c r="G3" s="279"/>
      <c r="H3" s="279">
        <v>384</v>
      </c>
      <c r="I3" s="279">
        <v>339</v>
      </c>
      <c r="J3" s="279">
        <v>317</v>
      </c>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115.83333333333333</v>
      </c>
      <c r="AO3" s="279">
        <f>SUM(B3:AM3)</f>
        <v>2780</v>
      </c>
      <c r="AP3" s="279">
        <f>COUNT(B3:AM3)*3</f>
        <v>24</v>
      </c>
      <c r="AQ3" s="279">
        <f>MAX(B3:AM3)</f>
        <v>384</v>
      </c>
      <c r="AR3" s="279">
        <f>COUNTIF(B3:AJ3,"&gt;399")</f>
        <v>0</v>
      </c>
    </row>
    <row r="4" spans="1:45">
      <c r="A4" s="279" t="s">
        <v>264</v>
      </c>
      <c r="B4" s="279">
        <v>337</v>
      </c>
      <c r="C4" s="279"/>
      <c r="D4" s="279">
        <v>345</v>
      </c>
      <c r="E4" s="279"/>
      <c r="F4" s="279">
        <v>335</v>
      </c>
      <c r="G4" s="279">
        <v>309</v>
      </c>
      <c r="H4" s="279">
        <v>410</v>
      </c>
      <c r="I4" s="279">
        <v>319</v>
      </c>
      <c r="J4" s="279">
        <v>349</v>
      </c>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114.47619047619048</v>
      </c>
      <c r="AO4" s="279">
        <f>SUM(B4:AM4)</f>
        <v>2404</v>
      </c>
      <c r="AP4" s="279">
        <f>COUNT(B4:AM4)*3</f>
        <v>21</v>
      </c>
      <c r="AQ4" s="279">
        <f>MAX(B4:AM4)</f>
        <v>410</v>
      </c>
      <c r="AR4" s="279">
        <f>COUNTIF(B4:AJ4,"&gt;399")</f>
        <v>1</v>
      </c>
    </row>
    <row r="5" spans="1:45">
      <c r="A5" s="279" t="s">
        <v>265</v>
      </c>
      <c r="B5" s="279">
        <v>350</v>
      </c>
      <c r="C5" s="279">
        <v>299</v>
      </c>
      <c r="D5" s="279">
        <v>349</v>
      </c>
      <c r="E5" s="279">
        <v>358</v>
      </c>
      <c r="F5" s="279">
        <v>338</v>
      </c>
      <c r="G5" s="279">
        <v>340</v>
      </c>
      <c r="H5" s="279">
        <v>374</v>
      </c>
      <c r="I5" s="279">
        <v>326</v>
      </c>
      <c r="J5" s="279">
        <v>327</v>
      </c>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113.37037037037037</v>
      </c>
      <c r="AO5" s="279">
        <f>SUM(B5:AM5)</f>
        <v>3061</v>
      </c>
      <c r="AP5" s="279">
        <f>COUNT(B5:AM5)*3</f>
        <v>27</v>
      </c>
      <c r="AQ5" s="279">
        <f>MAX(B5:AM5)</f>
        <v>374</v>
      </c>
      <c r="AR5" s="279">
        <f>COUNTIF(B5:AJ5,"&gt;399")</f>
        <v>0</v>
      </c>
    </row>
    <row r="6" spans="1:45">
      <c r="A6" s="279" t="s">
        <v>262</v>
      </c>
      <c r="B6" s="279"/>
      <c r="C6" s="279">
        <v>336</v>
      </c>
      <c r="D6" s="279">
        <v>348</v>
      </c>
      <c r="E6" s="279">
        <v>318</v>
      </c>
      <c r="F6" s="279">
        <v>326</v>
      </c>
      <c r="G6" s="279">
        <v>340</v>
      </c>
      <c r="H6" s="279">
        <v>336</v>
      </c>
      <c r="I6" s="279">
        <v>326</v>
      </c>
      <c r="J6" s="279">
        <v>351</v>
      </c>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111.70833333333333</v>
      </c>
      <c r="AO6" s="279">
        <f>SUM(B6:AM6)</f>
        <v>2681</v>
      </c>
      <c r="AP6" s="279">
        <f>COUNT(B6:AM6)*3</f>
        <v>24</v>
      </c>
      <c r="AQ6" s="279">
        <f>MAX(B6:AM6)</f>
        <v>351</v>
      </c>
      <c r="AR6" s="279">
        <f>COUNTIF(B6:AJ6,"&gt;399")</f>
        <v>0</v>
      </c>
    </row>
    <row r="7" spans="1:45">
      <c r="A7" s="279" t="s">
        <v>154</v>
      </c>
      <c r="B7" s="279">
        <v>324</v>
      </c>
      <c r="C7" s="279">
        <v>320</v>
      </c>
      <c r="D7" s="279"/>
      <c r="E7" s="279">
        <v>305</v>
      </c>
      <c r="F7" s="279"/>
      <c r="G7" s="279">
        <v>343</v>
      </c>
      <c r="H7" s="279">
        <v>311</v>
      </c>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106.86666666666666</v>
      </c>
      <c r="AO7" s="279">
        <f>SUM(B7:AM7)</f>
        <v>1603</v>
      </c>
      <c r="AP7" s="279">
        <f>COUNT(B7:AM7)*3</f>
        <v>15</v>
      </c>
      <c r="AQ7" s="279">
        <f>MAX(B7:AM7)</f>
        <v>343</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281</v>
      </c>
      <c r="B10" s="283">
        <v>319</v>
      </c>
      <c r="C10" s="283">
        <v>350</v>
      </c>
      <c r="D10" s="283">
        <v>332</v>
      </c>
      <c r="E10" s="283">
        <v>375</v>
      </c>
      <c r="F10" s="283">
        <v>324</v>
      </c>
      <c r="G10" s="283">
        <v>316</v>
      </c>
      <c r="H10" s="283">
        <v>400</v>
      </c>
      <c r="I10" s="283">
        <v>349</v>
      </c>
      <c r="J10" s="283">
        <v>345</v>
      </c>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 t="shared" ref="AN10:AN15" si="0">AO10/AP10</f>
        <v>115.18518518518519</v>
      </c>
      <c r="AO10" s="283">
        <f t="shared" ref="AO10:AO15" si="1">SUM(B10:AM10)</f>
        <v>3110</v>
      </c>
      <c r="AP10" s="283">
        <f t="shared" ref="AP10:AP15" si="2">COUNT(B10:AM10)*3</f>
        <v>27</v>
      </c>
      <c r="AQ10" s="283">
        <f t="shared" ref="AQ10:AQ15" si="3">MAX(B10:AM10)</f>
        <v>400</v>
      </c>
      <c r="AR10" s="283">
        <f t="shared" ref="AR10:AR15" si="4">COUNTIF(B10:AJ10,"&gt;399")</f>
        <v>1</v>
      </c>
    </row>
    <row r="11" spans="1:45">
      <c r="A11" s="283" t="s">
        <v>86</v>
      </c>
      <c r="B11" s="283">
        <v>296</v>
      </c>
      <c r="C11" s="283">
        <v>303</v>
      </c>
      <c r="D11" s="283"/>
      <c r="E11" s="283">
        <v>372</v>
      </c>
      <c r="F11" s="283">
        <v>340</v>
      </c>
      <c r="G11" s="283">
        <v>359</v>
      </c>
      <c r="H11" s="283">
        <v>346</v>
      </c>
      <c r="I11" s="283">
        <v>369</v>
      </c>
      <c r="J11" s="283">
        <v>314</v>
      </c>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 t="shared" si="0"/>
        <v>112.45833333333333</v>
      </c>
      <c r="AO11" s="283">
        <f t="shared" si="1"/>
        <v>2699</v>
      </c>
      <c r="AP11" s="283">
        <f t="shared" si="2"/>
        <v>24</v>
      </c>
      <c r="AQ11" s="283">
        <f t="shared" si="3"/>
        <v>372</v>
      </c>
      <c r="AR11" s="283">
        <f t="shared" si="4"/>
        <v>0</v>
      </c>
    </row>
    <row r="12" spans="1:45">
      <c r="A12" s="283" t="s">
        <v>277</v>
      </c>
      <c r="B12" s="283">
        <v>284</v>
      </c>
      <c r="C12" s="283"/>
      <c r="D12" s="283">
        <v>373</v>
      </c>
      <c r="E12" s="283">
        <v>337</v>
      </c>
      <c r="F12" s="283">
        <v>340</v>
      </c>
      <c r="G12" s="283">
        <v>312</v>
      </c>
      <c r="H12" s="283">
        <v>323</v>
      </c>
      <c r="I12" s="283">
        <v>344</v>
      </c>
      <c r="J12" s="283">
        <v>301</v>
      </c>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 t="shared" si="0"/>
        <v>108.91666666666667</v>
      </c>
      <c r="AO12" s="283">
        <f t="shared" si="1"/>
        <v>2614</v>
      </c>
      <c r="AP12" s="283">
        <f t="shared" si="2"/>
        <v>24</v>
      </c>
      <c r="AQ12" s="283">
        <f t="shared" si="3"/>
        <v>373</v>
      </c>
      <c r="AR12" s="283">
        <f t="shared" si="4"/>
        <v>0</v>
      </c>
    </row>
    <row r="13" spans="1:45">
      <c r="A13" s="283" t="s">
        <v>280</v>
      </c>
      <c r="B13" s="283">
        <v>329</v>
      </c>
      <c r="C13" s="283">
        <v>305</v>
      </c>
      <c r="D13" s="283">
        <v>331</v>
      </c>
      <c r="E13" s="283">
        <v>308</v>
      </c>
      <c r="F13" s="283">
        <v>369</v>
      </c>
      <c r="G13" s="283">
        <v>305</v>
      </c>
      <c r="H13" s="283">
        <v>329</v>
      </c>
      <c r="I13" s="283">
        <v>326</v>
      </c>
      <c r="J13" s="283">
        <v>331</v>
      </c>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 t="shared" si="0"/>
        <v>108.62962962962963</v>
      </c>
      <c r="AO13" s="283">
        <f t="shared" si="1"/>
        <v>2933</v>
      </c>
      <c r="AP13" s="283">
        <f t="shared" si="2"/>
        <v>27</v>
      </c>
      <c r="AQ13" s="283">
        <f t="shared" si="3"/>
        <v>369</v>
      </c>
      <c r="AR13" s="283">
        <f t="shared" si="4"/>
        <v>0</v>
      </c>
    </row>
    <row r="14" spans="1:45">
      <c r="A14" s="283" t="s">
        <v>279</v>
      </c>
      <c r="B14" s="283">
        <v>369</v>
      </c>
      <c r="C14" s="283">
        <v>306</v>
      </c>
      <c r="D14" s="283">
        <v>302</v>
      </c>
      <c r="E14" s="283">
        <v>279</v>
      </c>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 t="shared" si="0"/>
        <v>104.66666666666667</v>
      </c>
      <c r="AO14" s="283">
        <f t="shared" si="1"/>
        <v>1256</v>
      </c>
      <c r="AP14" s="283">
        <f t="shared" si="2"/>
        <v>12</v>
      </c>
      <c r="AQ14" s="283">
        <f t="shared" si="3"/>
        <v>369</v>
      </c>
      <c r="AR14" s="283">
        <f t="shared" si="4"/>
        <v>0</v>
      </c>
    </row>
    <row r="15" spans="1:45">
      <c r="A15" s="283" t="s">
        <v>278</v>
      </c>
      <c r="B15" s="283"/>
      <c r="C15" s="283">
        <v>279</v>
      </c>
      <c r="D15" s="283">
        <v>297</v>
      </c>
      <c r="E15" s="283"/>
      <c r="F15" s="283">
        <v>307</v>
      </c>
      <c r="G15" s="283">
        <v>361</v>
      </c>
      <c r="H15" s="283">
        <v>308</v>
      </c>
      <c r="I15" s="283">
        <v>293</v>
      </c>
      <c r="J15" s="283">
        <v>324</v>
      </c>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 t="shared" si="0"/>
        <v>103.28571428571429</v>
      </c>
      <c r="AO15" s="283">
        <f t="shared" si="1"/>
        <v>2169</v>
      </c>
      <c r="AP15" s="283">
        <f t="shared" si="2"/>
        <v>21</v>
      </c>
      <c r="AQ15" s="283">
        <f t="shared" si="3"/>
        <v>361</v>
      </c>
      <c r="AR15" s="283">
        <f t="shared" si="4"/>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229</v>
      </c>
      <c r="B18" s="327">
        <v>331</v>
      </c>
      <c r="C18" s="327">
        <v>311</v>
      </c>
      <c r="D18" s="327">
        <v>420</v>
      </c>
      <c r="E18" s="327">
        <v>409</v>
      </c>
      <c r="F18" s="327">
        <v>329</v>
      </c>
      <c r="G18" s="327">
        <v>402</v>
      </c>
      <c r="H18" s="327">
        <v>394</v>
      </c>
      <c r="I18" s="327">
        <v>342</v>
      </c>
      <c r="J18" s="327">
        <v>352</v>
      </c>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AO18/AP18</f>
        <v>121.85185185185185</v>
      </c>
      <c r="AO18" s="327">
        <f>SUM(B18:AM18)</f>
        <v>3290</v>
      </c>
      <c r="AP18" s="327">
        <f>COUNT(B18:AM18)*3</f>
        <v>27</v>
      </c>
      <c r="AQ18" s="327">
        <f>MAX(B18:AM18)</f>
        <v>420</v>
      </c>
      <c r="AR18" s="327">
        <f>COUNTIF(B18:AJ18,"&gt;399")</f>
        <v>3</v>
      </c>
    </row>
    <row r="19" spans="1:45">
      <c r="A19" s="327" t="s">
        <v>158</v>
      </c>
      <c r="B19" s="327">
        <v>352</v>
      </c>
      <c r="C19" s="327">
        <v>348</v>
      </c>
      <c r="D19" s="327">
        <v>332</v>
      </c>
      <c r="E19" s="327">
        <v>385</v>
      </c>
      <c r="F19" s="327">
        <v>352</v>
      </c>
      <c r="G19" s="327">
        <v>322</v>
      </c>
      <c r="H19" s="327"/>
      <c r="I19" s="327">
        <v>319</v>
      </c>
      <c r="J19" s="327">
        <v>390</v>
      </c>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AO19/AP19</f>
        <v>116.66666666666667</v>
      </c>
      <c r="AO19" s="327">
        <f>SUM(B19:AM19)</f>
        <v>2800</v>
      </c>
      <c r="AP19" s="327">
        <f>COUNT(B19:AM19)*3</f>
        <v>24</v>
      </c>
      <c r="AQ19" s="327">
        <f>MAX(B19:AM19)</f>
        <v>390</v>
      </c>
      <c r="AR19" s="327">
        <f>COUNTIF(B19:AJ19,"&gt;399")</f>
        <v>0</v>
      </c>
    </row>
    <row r="20" spans="1:45">
      <c r="A20" s="327" t="s">
        <v>168</v>
      </c>
      <c r="B20" s="327"/>
      <c r="C20" s="327">
        <v>349</v>
      </c>
      <c r="D20" s="327">
        <v>361</v>
      </c>
      <c r="E20" s="327">
        <v>342</v>
      </c>
      <c r="F20" s="327">
        <v>313</v>
      </c>
      <c r="G20" s="327"/>
      <c r="H20" s="327">
        <v>383</v>
      </c>
      <c r="I20" s="327"/>
      <c r="J20" s="327">
        <v>346</v>
      </c>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AO20/AP20</f>
        <v>116.33333333333333</v>
      </c>
      <c r="AO20" s="327">
        <f>SUM(B20:AM20)</f>
        <v>2094</v>
      </c>
      <c r="AP20" s="327">
        <f>COUNT(B20:AM20)*3</f>
        <v>18</v>
      </c>
      <c r="AQ20" s="327">
        <f>MAX(B20:AM20)</f>
        <v>383</v>
      </c>
      <c r="AR20" s="327">
        <f>COUNTIF(B20:AJ20,"&gt;399")</f>
        <v>0</v>
      </c>
    </row>
    <row r="21" spans="1:45">
      <c r="A21" s="327" t="s">
        <v>64</v>
      </c>
      <c r="B21" s="327">
        <v>331</v>
      </c>
      <c r="C21" s="327">
        <v>374</v>
      </c>
      <c r="D21" s="327">
        <v>352</v>
      </c>
      <c r="E21" s="327">
        <v>349</v>
      </c>
      <c r="F21" s="327">
        <v>303</v>
      </c>
      <c r="G21" s="327">
        <v>379</v>
      </c>
      <c r="H21" s="327">
        <v>321</v>
      </c>
      <c r="I21" s="327"/>
      <c r="J21" s="327">
        <v>356</v>
      </c>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AO21/AP21</f>
        <v>115.20833333333333</v>
      </c>
      <c r="AO21" s="327">
        <f>SUM(B21:AM21)</f>
        <v>2765</v>
      </c>
      <c r="AP21" s="327">
        <f>COUNT(B21:AM21)*3</f>
        <v>24</v>
      </c>
      <c r="AQ21" s="327">
        <f>MAX(B21:AM21)</f>
        <v>379</v>
      </c>
      <c r="AR21" s="327">
        <f>COUNTIF(B21:AJ21,"&gt;399")</f>
        <v>0</v>
      </c>
    </row>
    <row r="22" spans="1:45">
      <c r="A22" s="327" t="s">
        <v>157</v>
      </c>
      <c r="B22" s="327">
        <v>341</v>
      </c>
      <c r="C22" s="327">
        <v>328</v>
      </c>
      <c r="D22" s="327"/>
      <c r="E22" s="327">
        <v>334</v>
      </c>
      <c r="F22" s="327">
        <v>341</v>
      </c>
      <c r="G22" s="327">
        <v>376</v>
      </c>
      <c r="H22" s="327">
        <v>324</v>
      </c>
      <c r="I22" s="327">
        <v>361</v>
      </c>
      <c r="J22" s="327">
        <v>331</v>
      </c>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AO22/AP22</f>
        <v>114</v>
      </c>
      <c r="AO22" s="327">
        <f>SUM(B22:AM22)</f>
        <v>2736</v>
      </c>
      <c r="AP22" s="327">
        <f>COUNT(B22:AM22)*3</f>
        <v>24</v>
      </c>
      <c r="AQ22" s="327">
        <f>MAX(B22:AM22)</f>
        <v>376</v>
      </c>
      <c r="AR22" s="327">
        <f>COUNTIF(B22:AJ22,"&gt;399")</f>
        <v>0</v>
      </c>
    </row>
    <row r="23" spans="1:45">
      <c r="A23" s="327" t="s">
        <v>170</v>
      </c>
      <c r="B23" s="327">
        <v>314</v>
      </c>
      <c r="C23" s="327"/>
      <c r="D23" s="327">
        <v>324</v>
      </c>
      <c r="E23" s="327"/>
      <c r="F23" s="327"/>
      <c r="G23" s="327">
        <v>335</v>
      </c>
      <c r="H23" s="327">
        <v>342</v>
      </c>
      <c r="I23" s="327">
        <v>330</v>
      </c>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AO23/AP23</f>
        <v>109.66666666666667</v>
      </c>
      <c r="AO23" s="327">
        <f>SUM(B23:AM23)</f>
        <v>1645</v>
      </c>
      <c r="AP23" s="327">
        <f>COUNT(B23:AM23)*3</f>
        <v>15</v>
      </c>
      <c r="AQ23" s="327">
        <f>MAX(B23:AM23)</f>
        <v>342</v>
      </c>
      <c r="AR23" s="327">
        <f>COUNTIF(B23:AJ23,"&gt;399")</f>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v>356</v>
      </c>
      <c r="E26" s="291">
        <v>358</v>
      </c>
      <c r="F26" s="291"/>
      <c r="G26" s="291"/>
      <c r="H26" s="291">
        <v>372</v>
      </c>
      <c r="I26" s="291">
        <v>351</v>
      </c>
      <c r="J26" s="291">
        <v>344</v>
      </c>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122.19047619047619</v>
      </c>
      <c r="AO26" s="291">
        <f>SUM(B26:AM26)</f>
        <v>2566</v>
      </c>
      <c r="AP26" s="291">
        <f>COUNT(B26:AM26)*3</f>
        <v>21</v>
      </c>
      <c r="AQ26" s="291">
        <f>MAX(B26:AM26)</f>
        <v>412</v>
      </c>
      <c r="AR26" s="291">
        <f>COUNTIF(B26:AJ26,"&gt;399")</f>
        <v>1</v>
      </c>
    </row>
    <row r="27" spans="1:45">
      <c r="A27" s="291" t="s">
        <v>165</v>
      </c>
      <c r="B27" s="291">
        <v>363</v>
      </c>
      <c r="C27" s="291">
        <v>320</v>
      </c>
      <c r="D27" s="291">
        <v>356</v>
      </c>
      <c r="E27" s="291"/>
      <c r="F27" s="291">
        <v>408</v>
      </c>
      <c r="G27" s="291">
        <v>377</v>
      </c>
      <c r="H27" s="291">
        <v>380</v>
      </c>
      <c r="I27" s="291">
        <v>346</v>
      </c>
      <c r="J27" s="291">
        <v>339</v>
      </c>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120.375</v>
      </c>
      <c r="AO27" s="291">
        <f>SUM(B27:AM27)</f>
        <v>2889</v>
      </c>
      <c r="AP27" s="291">
        <f>COUNT(B27:AM27)*3</f>
        <v>24</v>
      </c>
      <c r="AQ27" s="291">
        <f>MAX(B27:AM27)</f>
        <v>408</v>
      </c>
      <c r="AR27" s="291">
        <f>COUNTIF(B27:AJ27,"&gt;399")</f>
        <v>1</v>
      </c>
    </row>
    <row r="28" spans="1:45">
      <c r="A28" s="291" t="s">
        <v>80</v>
      </c>
      <c r="B28" s="291">
        <v>374</v>
      </c>
      <c r="C28" s="291">
        <v>346</v>
      </c>
      <c r="D28" s="291">
        <v>348</v>
      </c>
      <c r="E28" s="291"/>
      <c r="F28" s="291">
        <v>348</v>
      </c>
      <c r="G28" s="291">
        <v>373</v>
      </c>
      <c r="H28" s="291">
        <v>399</v>
      </c>
      <c r="I28" s="291">
        <v>319</v>
      </c>
      <c r="J28" s="291">
        <v>363</v>
      </c>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119.58333333333333</v>
      </c>
      <c r="AO28" s="291">
        <f>SUM(B28:AM28)</f>
        <v>2870</v>
      </c>
      <c r="AP28" s="291">
        <f>COUNT(B28:AM28)*3</f>
        <v>24</v>
      </c>
      <c r="AQ28" s="291">
        <f>MAX(B28:AM28)</f>
        <v>399</v>
      </c>
      <c r="AR28" s="291">
        <f>COUNTIF(B28:AJ28,"&gt;399")</f>
        <v>0</v>
      </c>
    </row>
    <row r="29" spans="1:45">
      <c r="A29" s="291" t="s">
        <v>166</v>
      </c>
      <c r="B29" s="291">
        <v>340</v>
      </c>
      <c r="C29" s="291">
        <v>321</v>
      </c>
      <c r="D29" s="291">
        <v>319</v>
      </c>
      <c r="E29" s="291">
        <v>380</v>
      </c>
      <c r="F29" s="291"/>
      <c r="G29" s="291">
        <v>400</v>
      </c>
      <c r="H29" s="291">
        <v>375</v>
      </c>
      <c r="I29" s="291">
        <v>370</v>
      </c>
      <c r="J29" s="291">
        <v>356</v>
      </c>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119.20833333333333</v>
      </c>
      <c r="AO29" s="291">
        <f>SUM(B29:AM29)</f>
        <v>2861</v>
      </c>
      <c r="AP29" s="291">
        <f>COUNT(B29:AM29)*3</f>
        <v>24</v>
      </c>
      <c r="AQ29" s="291">
        <f>MAX(B29:AM29)</f>
        <v>400</v>
      </c>
      <c r="AR29" s="291">
        <f>COUNTIF(B29:AJ29,"&gt;399")</f>
        <v>1</v>
      </c>
    </row>
    <row r="30" spans="1:45">
      <c r="A30" s="291" t="s">
        <v>171</v>
      </c>
      <c r="B30" s="291">
        <v>367</v>
      </c>
      <c r="C30" s="291">
        <v>318</v>
      </c>
      <c r="D30" s="291">
        <v>363</v>
      </c>
      <c r="E30" s="291">
        <v>310</v>
      </c>
      <c r="F30" s="291">
        <v>366</v>
      </c>
      <c r="G30" s="291">
        <v>394</v>
      </c>
      <c r="H30" s="291">
        <v>345</v>
      </c>
      <c r="I30" s="291">
        <v>320</v>
      </c>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115.95833333333333</v>
      </c>
      <c r="AO30" s="291">
        <f>SUM(B30:AM30)</f>
        <v>2783</v>
      </c>
      <c r="AP30" s="291">
        <f>COUNT(B30:AM30)*3</f>
        <v>24</v>
      </c>
      <c r="AQ30" s="291">
        <f>MAX(B30:AM30)</f>
        <v>394</v>
      </c>
      <c r="AR30" s="291">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254</v>
      </c>
      <c r="B33" s="295"/>
      <c r="C33" s="295">
        <v>380</v>
      </c>
      <c r="D33" s="295">
        <v>338</v>
      </c>
      <c r="E33" s="295">
        <v>360</v>
      </c>
      <c r="F33" s="295">
        <v>357</v>
      </c>
      <c r="G33" s="295"/>
      <c r="H33" s="295"/>
      <c r="I33" s="295">
        <v>379</v>
      </c>
      <c r="J33" s="295">
        <v>330</v>
      </c>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119.11111111111111</v>
      </c>
      <c r="AO33" s="295">
        <f>SUM(B33:AM33)</f>
        <v>2144</v>
      </c>
      <c r="AP33" s="295">
        <f>COUNT(B33:AM33)*3</f>
        <v>18</v>
      </c>
      <c r="AQ33" s="295">
        <f>MAX(B33:AM33)</f>
        <v>380</v>
      </c>
      <c r="AR33" s="295">
        <f>COUNTIF(B33:AJ33,"&gt;399")</f>
        <v>0</v>
      </c>
    </row>
    <row r="34" spans="1:45">
      <c r="A34" s="295" t="s">
        <v>256</v>
      </c>
      <c r="B34" s="295">
        <v>347</v>
      </c>
      <c r="C34" s="295">
        <v>381</v>
      </c>
      <c r="D34" s="295">
        <v>354</v>
      </c>
      <c r="E34" s="295">
        <v>335</v>
      </c>
      <c r="F34" s="295">
        <v>355</v>
      </c>
      <c r="G34" s="295">
        <v>368</v>
      </c>
      <c r="H34" s="295">
        <v>346</v>
      </c>
      <c r="I34" s="295">
        <v>348</v>
      </c>
      <c r="J34" s="295">
        <v>374</v>
      </c>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118.81481481481481</v>
      </c>
      <c r="AO34" s="295">
        <f>SUM(B34:AM34)</f>
        <v>3208</v>
      </c>
      <c r="AP34" s="295">
        <f>COUNT(B34:AM34)*3</f>
        <v>27</v>
      </c>
      <c r="AQ34" s="295">
        <f>MAX(B34:AM34)</f>
        <v>381</v>
      </c>
      <c r="AR34" s="295">
        <f>COUNTIF(B34:AJ34,"&gt;399")</f>
        <v>0</v>
      </c>
    </row>
    <row r="35" spans="1:45">
      <c r="A35" s="295" t="s">
        <v>255</v>
      </c>
      <c r="B35" s="295">
        <v>317</v>
      </c>
      <c r="C35" s="295">
        <v>371</v>
      </c>
      <c r="D35" s="295">
        <v>369</v>
      </c>
      <c r="E35" s="295">
        <v>378</v>
      </c>
      <c r="F35" s="295">
        <v>382</v>
      </c>
      <c r="G35" s="295">
        <v>321</v>
      </c>
      <c r="H35" s="295">
        <v>330</v>
      </c>
      <c r="I35" s="295">
        <v>319</v>
      </c>
      <c r="J35" s="295">
        <v>375</v>
      </c>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117.11111111111111</v>
      </c>
      <c r="AO35" s="295">
        <f>SUM(B35:AM35)</f>
        <v>3162</v>
      </c>
      <c r="AP35" s="295">
        <f>COUNT(B35:AM35)*3</f>
        <v>27</v>
      </c>
      <c r="AQ35" s="295">
        <f>MAX(B35:AM35)</f>
        <v>382</v>
      </c>
      <c r="AR35" s="295">
        <f>COUNTIF(B35:AJ35,"&gt;399")</f>
        <v>0</v>
      </c>
    </row>
    <row r="36" spans="1:45">
      <c r="A36" s="295" t="s">
        <v>253</v>
      </c>
      <c r="B36" s="295">
        <v>374</v>
      </c>
      <c r="C36" s="295">
        <v>372</v>
      </c>
      <c r="D36" s="295">
        <v>350</v>
      </c>
      <c r="E36" s="295">
        <v>304</v>
      </c>
      <c r="F36" s="295">
        <v>308</v>
      </c>
      <c r="G36" s="295"/>
      <c r="H36" s="295">
        <v>290</v>
      </c>
      <c r="I36" s="295">
        <v>345</v>
      </c>
      <c r="J36" s="295">
        <v>371</v>
      </c>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113.08333333333333</v>
      </c>
      <c r="AO36" s="295">
        <f>SUM(B36:AM36)</f>
        <v>2714</v>
      </c>
      <c r="AP36" s="295">
        <f>COUNT(B36:AM36)*3</f>
        <v>24</v>
      </c>
      <c r="AQ36" s="295">
        <f>MAX(B36:AM36)</f>
        <v>374</v>
      </c>
      <c r="AR36" s="295">
        <f>COUNTIF(B36:AJ36,"&gt;399")</f>
        <v>0</v>
      </c>
    </row>
    <row r="37" spans="1:45">
      <c r="A37" s="295" t="s">
        <v>67</v>
      </c>
      <c r="B37" s="295">
        <v>337</v>
      </c>
      <c r="C37" s="295">
        <v>336</v>
      </c>
      <c r="D37" s="295">
        <v>293</v>
      </c>
      <c r="E37" s="295"/>
      <c r="F37" s="295">
        <v>306</v>
      </c>
      <c r="G37" s="295">
        <v>327</v>
      </c>
      <c r="H37" s="295">
        <v>348</v>
      </c>
      <c r="I37" s="295">
        <v>328</v>
      </c>
      <c r="J37" s="295">
        <v>330</v>
      </c>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108.54166666666667</v>
      </c>
      <c r="AO37" s="295">
        <f>SUM(B37:AM37)</f>
        <v>2605</v>
      </c>
      <c r="AP37" s="295">
        <f>COUNT(B37:AM37)*3</f>
        <v>24</v>
      </c>
      <c r="AQ37" s="295">
        <f>MAX(B37:AM37)</f>
        <v>348</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290</v>
      </c>
      <c r="B40" s="287"/>
      <c r="C40" s="287"/>
      <c r="D40" s="287">
        <v>326</v>
      </c>
      <c r="E40" s="287"/>
      <c r="F40" s="287"/>
      <c r="G40" s="287">
        <v>351</v>
      </c>
      <c r="H40" s="287"/>
      <c r="I40" s="287"/>
      <c r="J40" s="287">
        <v>350</v>
      </c>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AO40/AP40</f>
        <v>114.11111111111111</v>
      </c>
      <c r="AO40" s="287">
        <f>SUM(B40:AM40)</f>
        <v>1027</v>
      </c>
      <c r="AP40" s="287">
        <f>COUNT(B40:AM40)*3</f>
        <v>9</v>
      </c>
      <c r="AQ40" s="287">
        <f>MAX(B40:AM40)</f>
        <v>351</v>
      </c>
      <c r="AR40" s="287">
        <f>COUNTIF(B40:AJ40,"&gt;399")</f>
        <v>0</v>
      </c>
    </row>
    <row r="41" spans="1:45">
      <c r="A41" s="287" t="s">
        <v>288</v>
      </c>
      <c r="B41" s="287">
        <v>385</v>
      </c>
      <c r="C41" s="287">
        <v>331</v>
      </c>
      <c r="D41" s="287"/>
      <c r="E41" s="287">
        <v>298</v>
      </c>
      <c r="F41" s="287">
        <v>310</v>
      </c>
      <c r="G41" s="287">
        <v>323</v>
      </c>
      <c r="H41" s="287">
        <v>356</v>
      </c>
      <c r="I41" s="287">
        <v>330</v>
      </c>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AO41/AP41</f>
        <v>111.0952380952381</v>
      </c>
      <c r="AO41" s="287">
        <f>SUM(B41:AM41)</f>
        <v>2333</v>
      </c>
      <c r="AP41" s="287">
        <f>COUNT(B41:AM41)*3</f>
        <v>21</v>
      </c>
      <c r="AQ41" s="287">
        <f>MAX(B41:AM41)</f>
        <v>385</v>
      </c>
      <c r="AR41" s="287">
        <f>COUNTIF(B41:AJ41,"&gt;399")</f>
        <v>0</v>
      </c>
    </row>
    <row r="42" spans="1:45">
      <c r="A42" s="287" t="s">
        <v>287</v>
      </c>
      <c r="B42" s="287">
        <v>339</v>
      </c>
      <c r="C42" s="287">
        <v>305</v>
      </c>
      <c r="D42" s="287">
        <v>328</v>
      </c>
      <c r="E42" s="287">
        <v>276</v>
      </c>
      <c r="F42" s="287">
        <v>367</v>
      </c>
      <c r="G42" s="287"/>
      <c r="H42" s="287">
        <v>346</v>
      </c>
      <c r="I42" s="287">
        <v>322</v>
      </c>
      <c r="J42" s="287">
        <v>352</v>
      </c>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AO42/AP42</f>
        <v>109.79166666666667</v>
      </c>
      <c r="AO42" s="287">
        <f>SUM(B42:AM42)</f>
        <v>2635</v>
      </c>
      <c r="AP42" s="287">
        <f>COUNT(B42:AM42)*3</f>
        <v>24</v>
      </c>
      <c r="AQ42" s="287">
        <f>MAX(B42:AM42)</f>
        <v>367</v>
      </c>
      <c r="AR42" s="287">
        <f>COUNTIF(B42:AJ42,"&gt;399")</f>
        <v>0</v>
      </c>
    </row>
    <row r="43" spans="1:45">
      <c r="A43" s="287" t="s">
        <v>286</v>
      </c>
      <c r="B43" s="287">
        <v>368</v>
      </c>
      <c r="C43" s="287">
        <v>311</v>
      </c>
      <c r="D43" s="287">
        <v>338</v>
      </c>
      <c r="E43" s="287"/>
      <c r="F43" s="287"/>
      <c r="G43" s="287">
        <v>328</v>
      </c>
      <c r="H43" s="287">
        <v>308</v>
      </c>
      <c r="I43" s="287"/>
      <c r="J43" s="287">
        <v>290</v>
      </c>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AO43/AP43</f>
        <v>107.94444444444444</v>
      </c>
      <c r="AO43" s="287">
        <f>SUM(B43:AM43)</f>
        <v>1943</v>
      </c>
      <c r="AP43" s="287">
        <f>COUNT(B43:AM43)*3</f>
        <v>18</v>
      </c>
      <c r="AQ43" s="287">
        <f>MAX(B43:AM43)</f>
        <v>368</v>
      </c>
      <c r="AR43" s="287">
        <f>COUNTIF(B43:AJ43,"&gt;399")</f>
        <v>0</v>
      </c>
    </row>
    <row r="44" spans="1:45">
      <c r="A44" s="287" t="s">
        <v>289</v>
      </c>
      <c r="B44" s="287">
        <v>319</v>
      </c>
      <c r="C44" s="287"/>
      <c r="D44" s="287">
        <v>309</v>
      </c>
      <c r="E44" s="287">
        <v>307</v>
      </c>
      <c r="F44" s="287">
        <v>310</v>
      </c>
      <c r="G44" s="287">
        <v>285</v>
      </c>
      <c r="H44" s="287"/>
      <c r="I44" s="287">
        <v>326</v>
      </c>
      <c r="J44" s="287">
        <v>362</v>
      </c>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AO44/AP44</f>
        <v>105.61904761904762</v>
      </c>
      <c r="AO44" s="287">
        <f>SUM(B44:AM44)</f>
        <v>2218</v>
      </c>
      <c r="AP44" s="287">
        <f>COUNT(B44:AM44)*3</f>
        <v>21</v>
      </c>
      <c r="AQ44" s="287">
        <f>MAX(B44:AM44)</f>
        <v>362</v>
      </c>
      <c r="AR44" s="287">
        <f>COUNTIF(B44:AJ44,"&gt;399")</f>
        <v>0</v>
      </c>
    </row>
    <row r="45" spans="1:45">
      <c r="A45" s="287" t="s">
        <v>77</v>
      </c>
      <c r="B45" s="287">
        <v>252</v>
      </c>
      <c r="C45" s="287"/>
      <c r="D45" s="287"/>
      <c r="E45" s="287"/>
      <c r="F45" s="287">
        <v>267</v>
      </c>
      <c r="G45" s="287">
        <v>272</v>
      </c>
      <c r="H45" s="287">
        <v>247</v>
      </c>
      <c r="I45" s="287">
        <v>226</v>
      </c>
      <c r="J45" s="287">
        <v>223</v>
      </c>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AO45/AP45</f>
        <v>82.611111111111114</v>
      </c>
      <c r="AO45" s="287">
        <f>SUM(B45:AM45)</f>
        <v>1487</v>
      </c>
      <c r="AP45" s="287">
        <f>COUNT(B45:AM45)*3</f>
        <v>18</v>
      </c>
      <c r="AQ45" s="287">
        <f>MAX(B45:AM45)</f>
        <v>272</v>
      </c>
      <c r="AR45" s="287">
        <f>COUNTIF(B45:AJ45,"&gt;399")</f>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271</v>
      </c>
      <c r="B48" s="299">
        <v>380</v>
      </c>
      <c r="C48" s="299">
        <v>455</v>
      </c>
      <c r="D48" s="299">
        <v>353</v>
      </c>
      <c r="E48" s="299">
        <v>346</v>
      </c>
      <c r="F48" s="299">
        <v>416</v>
      </c>
      <c r="G48" s="299">
        <v>406</v>
      </c>
      <c r="H48" s="299">
        <v>359</v>
      </c>
      <c r="I48" s="299">
        <v>410</v>
      </c>
      <c r="J48" s="299">
        <v>324</v>
      </c>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AO48/AP48</f>
        <v>127.74074074074075</v>
      </c>
      <c r="AO48" s="299">
        <f>SUM(B48:AM48)</f>
        <v>3449</v>
      </c>
      <c r="AP48" s="299">
        <f>COUNT(B48:AM48)*3</f>
        <v>27</v>
      </c>
      <c r="AQ48" s="299">
        <f>MAX(B48:AM48)</f>
        <v>455</v>
      </c>
      <c r="AR48" s="299">
        <f>COUNTIF(B48:AJ48,"&gt;399")</f>
        <v>4</v>
      </c>
    </row>
    <row r="49" spans="1:45">
      <c r="A49" s="299" t="s">
        <v>270</v>
      </c>
      <c r="B49" s="299">
        <v>348</v>
      </c>
      <c r="C49" s="299">
        <v>388</v>
      </c>
      <c r="D49" s="299">
        <v>396</v>
      </c>
      <c r="E49" s="299">
        <v>383</v>
      </c>
      <c r="F49" s="299"/>
      <c r="G49" s="299">
        <v>360</v>
      </c>
      <c r="H49" s="299">
        <v>332</v>
      </c>
      <c r="I49" s="299">
        <v>341</v>
      </c>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AO49/AP49</f>
        <v>121.33333333333333</v>
      </c>
      <c r="AO49" s="299">
        <f>SUM(B49:AM49)</f>
        <v>2548</v>
      </c>
      <c r="AP49" s="299">
        <f>COUNT(B49:AM49)*3</f>
        <v>21</v>
      </c>
      <c r="AQ49" s="299">
        <f>MAX(B49:AM49)</f>
        <v>396</v>
      </c>
      <c r="AR49" s="299">
        <f>COUNTIF(B49:AJ49,"&gt;399")</f>
        <v>0</v>
      </c>
    </row>
    <row r="50" spans="1:45">
      <c r="A50" s="299" t="s">
        <v>269</v>
      </c>
      <c r="B50" s="299">
        <v>344</v>
      </c>
      <c r="C50" s="299">
        <v>377</v>
      </c>
      <c r="D50" s="299">
        <v>352</v>
      </c>
      <c r="E50" s="299">
        <v>343</v>
      </c>
      <c r="F50" s="299">
        <v>361</v>
      </c>
      <c r="G50" s="299">
        <v>332</v>
      </c>
      <c r="H50" s="299">
        <v>354</v>
      </c>
      <c r="I50" s="299">
        <v>371</v>
      </c>
      <c r="J50" s="299">
        <v>375</v>
      </c>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AO50/AP50</f>
        <v>118.85185185185185</v>
      </c>
      <c r="AO50" s="299">
        <f>SUM(B50:AM50)</f>
        <v>3209</v>
      </c>
      <c r="AP50" s="299">
        <f>COUNT(B50:AM50)*3</f>
        <v>27</v>
      </c>
      <c r="AQ50" s="299">
        <f>MAX(B50:AM50)</f>
        <v>377</v>
      </c>
      <c r="AR50" s="299">
        <f>COUNTIF(B50:AJ50,"&gt;399")</f>
        <v>0</v>
      </c>
    </row>
    <row r="51" spans="1:45">
      <c r="A51" s="299" t="s">
        <v>156</v>
      </c>
      <c r="B51" s="299">
        <v>331</v>
      </c>
      <c r="C51" s="299">
        <v>359</v>
      </c>
      <c r="D51" s="299"/>
      <c r="E51" s="299">
        <v>364</v>
      </c>
      <c r="F51" s="299">
        <v>364</v>
      </c>
      <c r="G51" s="299">
        <v>355</v>
      </c>
      <c r="H51" s="299">
        <v>375</v>
      </c>
      <c r="I51" s="299"/>
      <c r="J51" s="299">
        <v>337</v>
      </c>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AO51/AP51</f>
        <v>118.33333333333333</v>
      </c>
      <c r="AO51" s="299">
        <f>SUM(B51:AM51)</f>
        <v>2485</v>
      </c>
      <c r="AP51" s="299">
        <f>COUNT(B51:AM51)*3</f>
        <v>21</v>
      </c>
      <c r="AQ51" s="299">
        <f>MAX(B51:AM51)</f>
        <v>375</v>
      </c>
      <c r="AR51" s="299">
        <f>COUNTIF(B51:AJ51,"&gt;399")</f>
        <v>0</v>
      </c>
    </row>
    <row r="52" spans="1:45">
      <c r="A52" s="299" t="s">
        <v>267</v>
      </c>
      <c r="B52" s="299">
        <v>324</v>
      </c>
      <c r="C52" s="299"/>
      <c r="D52" s="299">
        <v>351</v>
      </c>
      <c r="E52" s="299">
        <v>335</v>
      </c>
      <c r="F52" s="299">
        <v>319</v>
      </c>
      <c r="G52" s="299"/>
      <c r="H52" s="299"/>
      <c r="I52" s="299">
        <v>361</v>
      </c>
      <c r="J52" s="299">
        <v>332</v>
      </c>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AO52/AP52</f>
        <v>112.33333333333333</v>
      </c>
      <c r="AO52" s="299">
        <f>SUM(B52:AM52)</f>
        <v>2022</v>
      </c>
      <c r="AP52" s="299">
        <f>COUNT(B52:AM52)*3</f>
        <v>18</v>
      </c>
      <c r="AQ52" s="299">
        <f>MAX(B52:AM52)</f>
        <v>361</v>
      </c>
      <c r="AR52" s="299">
        <f>COUNTIF(B52:AJ52,"&gt;399")</f>
        <v>0</v>
      </c>
    </row>
    <row r="53" spans="1:45">
      <c r="A53" s="299" t="s">
        <v>268</v>
      </c>
      <c r="B53" s="299"/>
      <c r="C53" s="299">
        <v>367</v>
      </c>
      <c r="D53" s="299">
        <v>342</v>
      </c>
      <c r="E53" s="299"/>
      <c r="F53" s="299">
        <v>333</v>
      </c>
      <c r="G53" s="299">
        <v>273</v>
      </c>
      <c r="H53" s="299">
        <v>335</v>
      </c>
      <c r="I53" s="299"/>
      <c r="J53" s="299">
        <v>320</v>
      </c>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AO53/AP53</f>
        <v>109.44444444444444</v>
      </c>
      <c r="AO53" s="299">
        <f>SUM(B53:AM53)</f>
        <v>1970</v>
      </c>
      <c r="AP53" s="299">
        <f>COUNT(B53:AM53)*3</f>
        <v>18</v>
      </c>
      <c r="AQ53" s="299">
        <f>MAX(B53:AM53)</f>
        <v>367</v>
      </c>
      <c r="AR53" s="299">
        <f>COUNTIF(B53:AJ53,"&gt;399")</f>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276</v>
      </c>
      <c r="B56" s="303">
        <v>327</v>
      </c>
      <c r="C56" s="303"/>
      <c r="D56" s="303">
        <v>373</v>
      </c>
      <c r="E56" s="303">
        <v>338</v>
      </c>
      <c r="F56" s="303"/>
      <c r="G56" s="303">
        <v>356</v>
      </c>
      <c r="H56" s="303">
        <v>408</v>
      </c>
      <c r="I56" s="303">
        <v>383</v>
      </c>
      <c r="J56" s="303">
        <v>340</v>
      </c>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AO56/AP56</f>
        <v>120.23809523809524</v>
      </c>
      <c r="AO56" s="303">
        <f>SUM(B56:AM56)</f>
        <v>2525</v>
      </c>
      <c r="AP56" s="303">
        <f>COUNT(B56:AM56)*3</f>
        <v>21</v>
      </c>
      <c r="AQ56" s="303">
        <f>MAX(B56:AM56)</f>
        <v>408</v>
      </c>
      <c r="AR56" s="303">
        <f>COUNTIF(B56:AJ56,"&gt;399")</f>
        <v>1</v>
      </c>
    </row>
    <row r="57" spans="1:45">
      <c r="A57" s="303" t="s">
        <v>274</v>
      </c>
      <c r="B57" s="303">
        <v>353</v>
      </c>
      <c r="C57" s="303">
        <v>344</v>
      </c>
      <c r="D57" s="303">
        <v>369</v>
      </c>
      <c r="E57" s="303"/>
      <c r="F57" s="303">
        <v>322</v>
      </c>
      <c r="G57" s="303">
        <v>351</v>
      </c>
      <c r="H57" s="303">
        <v>391</v>
      </c>
      <c r="I57" s="303">
        <v>355</v>
      </c>
      <c r="J57" s="303">
        <v>369</v>
      </c>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AO57/AP57</f>
        <v>118.91666666666667</v>
      </c>
      <c r="AO57" s="303">
        <f>SUM(B57:AM57)</f>
        <v>2854</v>
      </c>
      <c r="AP57" s="303">
        <f>COUNT(B57:AM57)*3</f>
        <v>24</v>
      </c>
      <c r="AQ57" s="303">
        <f>MAX(B57:AM57)</f>
        <v>391</v>
      </c>
      <c r="AR57" s="303">
        <f>COUNTIF(B57:AJ57,"&gt;399")</f>
        <v>0</v>
      </c>
    </row>
    <row r="58" spans="1:45">
      <c r="A58" s="303" t="s">
        <v>273</v>
      </c>
      <c r="B58" s="303">
        <v>357</v>
      </c>
      <c r="C58" s="303">
        <v>297</v>
      </c>
      <c r="D58" s="303">
        <v>385</v>
      </c>
      <c r="E58" s="303">
        <v>352</v>
      </c>
      <c r="F58" s="303">
        <v>337</v>
      </c>
      <c r="G58" s="303"/>
      <c r="H58" s="303">
        <v>366</v>
      </c>
      <c r="I58" s="303">
        <v>409</v>
      </c>
      <c r="J58" s="303">
        <v>324</v>
      </c>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AO58/AP58</f>
        <v>117.79166666666667</v>
      </c>
      <c r="AO58" s="303">
        <f>SUM(B58:AM58)</f>
        <v>2827</v>
      </c>
      <c r="AP58" s="303">
        <f>COUNT(B58:AM58)*3</f>
        <v>24</v>
      </c>
      <c r="AQ58" s="303">
        <f>MAX(B58:AM58)</f>
        <v>409</v>
      </c>
      <c r="AR58" s="303">
        <f>COUNTIF(B58:AJ58,"&gt;399")</f>
        <v>1</v>
      </c>
    </row>
    <row r="59" spans="1:45">
      <c r="A59" s="303" t="s">
        <v>272</v>
      </c>
      <c r="B59" s="303">
        <v>365</v>
      </c>
      <c r="C59" s="303">
        <v>376</v>
      </c>
      <c r="D59" s="303">
        <v>306</v>
      </c>
      <c r="E59" s="303">
        <v>287</v>
      </c>
      <c r="F59" s="303">
        <v>376</v>
      </c>
      <c r="G59" s="303">
        <v>361</v>
      </c>
      <c r="H59" s="303"/>
      <c r="I59" s="303">
        <v>373</v>
      </c>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AO59/AP59</f>
        <v>116.38095238095238</v>
      </c>
      <c r="AO59" s="303">
        <f>SUM(B59:AM59)</f>
        <v>2444</v>
      </c>
      <c r="AP59" s="303">
        <f>COUNT(B59:AM59)*3</f>
        <v>21</v>
      </c>
      <c r="AQ59" s="303">
        <f>MAX(B59:AM59)</f>
        <v>376</v>
      </c>
      <c r="AR59" s="303">
        <f>COUNTIF(B59:AJ59,"&gt;399")</f>
        <v>0</v>
      </c>
    </row>
    <row r="60" spans="1:45">
      <c r="A60" s="303" t="s">
        <v>275</v>
      </c>
      <c r="B60" s="303"/>
      <c r="C60" s="303">
        <v>354</v>
      </c>
      <c r="D60" s="303"/>
      <c r="E60" s="303">
        <v>345</v>
      </c>
      <c r="F60" s="303">
        <v>311</v>
      </c>
      <c r="G60" s="303">
        <v>326</v>
      </c>
      <c r="H60" s="303">
        <v>340</v>
      </c>
      <c r="I60" s="303">
        <v>349</v>
      </c>
      <c r="J60" s="303">
        <v>366</v>
      </c>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AO60/AP60</f>
        <v>113.85714285714286</v>
      </c>
      <c r="AO60" s="303">
        <f>SUM(B60:AM60)</f>
        <v>2391</v>
      </c>
      <c r="AP60" s="303">
        <f>COUNT(B60:AM60)*3</f>
        <v>21</v>
      </c>
      <c r="AQ60" s="303">
        <f>MAX(B60:AM60)</f>
        <v>366</v>
      </c>
      <c r="AR60" s="303">
        <f>COUNTIF(B60:AJ60,"&gt;399")</f>
        <v>0</v>
      </c>
    </row>
    <row r="61" spans="1:45">
      <c r="A61" s="303" t="s">
        <v>70</v>
      </c>
      <c r="B61" s="303">
        <v>294</v>
      </c>
      <c r="C61" s="303">
        <v>305</v>
      </c>
      <c r="D61" s="303"/>
      <c r="E61" s="303">
        <v>343</v>
      </c>
      <c r="F61" s="303">
        <v>312</v>
      </c>
      <c r="G61" s="303"/>
      <c r="H61" s="303">
        <v>304</v>
      </c>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AO61/AP61</f>
        <v>103.86666666666666</v>
      </c>
      <c r="AO61" s="303">
        <f>SUM(B61:AM61)</f>
        <v>1558</v>
      </c>
      <c r="AP61" s="303">
        <f>COUNT(B61:AM61)*3</f>
        <v>15</v>
      </c>
      <c r="AQ61" s="303">
        <f>MAX(B61:AM61)</f>
        <v>343</v>
      </c>
      <c r="AR61" s="303">
        <f>COUNTIF(B61:AJ61,"&gt;399")</f>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247</v>
      </c>
      <c r="B64" s="307">
        <v>322</v>
      </c>
      <c r="C64" s="307">
        <v>309</v>
      </c>
      <c r="D64" s="307">
        <v>339</v>
      </c>
      <c r="E64" s="307">
        <v>376</v>
      </c>
      <c r="F64" s="307">
        <v>315</v>
      </c>
      <c r="G64" s="307">
        <v>354</v>
      </c>
      <c r="H64" s="307">
        <v>340</v>
      </c>
      <c r="I64" s="307">
        <v>368</v>
      </c>
      <c r="J64" s="307">
        <v>398</v>
      </c>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115.5925925925926</v>
      </c>
      <c r="AO64" s="307">
        <f>SUM(B64:AM64)</f>
        <v>3121</v>
      </c>
      <c r="AP64" s="307">
        <f>COUNT(B64:AM64)*3</f>
        <v>27</v>
      </c>
      <c r="AQ64" s="307">
        <f>MAX(B64:AM64)</f>
        <v>398</v>
      </c>
      <c r="AR64" s="307">
        <f>COUNTIF(B64:AJ64,"&gt;399")</f>
        <v>0</v>
      </c>
    </row>
    <row r="65" spans="1:45">
      <c r="A65" s="307" t="s">
        <v>83</v>
      </c>
      <c r="B65" s="307">
        <v>328</v>
      </c>
      <c r="C65" s="307">
        <v>325</v>
      </c>
      <c r="D65" s="307">
        <v>363</v>
      </c>
      <c r="E65" s="307">
        <v>346</v>
      </c>
      <c r="F65" s="307">
        <v>321</v>
      </c>
      <c r="G65" s="307">
        <v>317</v>
      </c>
      <c r="H65" s="307">
        <v>349</v>
      </c>
      <c r="I65" s="307">
        <v>359</v>
      </c>
      <c r="J65" s="307">
        <v>363</v>
      </c>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113.74074074074075</v>
      </c>
      <c r="AO65" s="307">
        <f>SUM(B65:AM65)</f>
        <v>3071</v>
      </c>
      <c r="AP65" s="307">
        <f>COUNT(B65:AM65)*3</f>
        <v>27</v>
      </c>
      <c r="AQ65" s="307">
        <f>MAX(B65:AM65)</f>
        <v>363</v>
      </c>
      <c r="AR65" s="307">
        <f>COUNTIF(B65:AJ65,"&gt;399")</f>
        <v>0</v>
      </c>
    </row>
    <row r="66" spans="1:45">
      <c r="A66" s="307" t="s">
        <v>248</v>
      </c>
      <c r="B66" s="307">
        <v>326</v>
      </c>
      <c r="C66" s="307">
        <v>347</v>
      </c>
      <c r="D66" s="307">
        <v>350</v>
      </c>
      <c r="E66" s="307">
        <v>341</v>
      </c>
      <c r="F66" s="307">
        <v>366</v>
      </c>
      <c r="G66" s="307">
        <v>323</v>
      </c>
      <c r="H66" s="307">
        <v>371</v>
      </c>
      <c r="I66" s="307">
        <v>285</v>
      </c>
      <c r="J66" s="307">
        <v>314</v>
      </c>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111.96296296296296</v>
      </c>
      <c r="AO66" s="307">
        <f>SUM(B66:AM66)</f>
        <v>3023</v>
      </c>
      <c r="AP66" s="307">
        <f>COUNT(B66:AM66)*3</f>
        <v>27</v>
      </c>
      <c r="AQ66" s="307">
        <f>MAX(B66:AM66)</f>
        <v>371</v>
      </c>
      <c r="AR66" s="307">
        <f>COUNTIF(B66:AJ66,"&gt;399")</f>
        <v>0</v>
      </c>
    </row>
    <row r="67" spans="1:45">
      <c r="A67" s="307" t="s">
        <v>245</v>
      </c>
      <c r="B67" s="307">
        <v>320</v>
      </c>
      <c r="C67" s="307">
        <v>311</v>
      </c>
      <c r="D67" s="307">
        <v>358</v>
      </c>
      <c r="E67" s="307">
        <v>302</v>
      </c>
      <c r="F67" s="307">
        <v>361</v>
      </c>
      <c r="G67" s="307">
        <v>339</v>
      </c>
      <c r="H67" s="307">
        <v>307</v>
      </c>
      <c r="I67" s="307"/>
      <c r="J67" s="307">
        <v>278</v>
      </c>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107.33333333333333</v>
      </c>
      <c r="AO67" s="307">
        <f>SUM(B67:AM67)</f>
        <v>2576</v>
      </c>
      <c r="AP67" s="307">
        <f>COUNT(B67:AM67)*3</f>
        <v>24</v>
      </c>
      <c r="AQ67" s="307">
        <f>MAX(B67:AM67)</f>
        <v>361</v>
      </c>
      <c r="AR67" s="307">
        <f>COUNTIF(B67:AJ67,"&gt;399")</f>
        <v>0</v>
      </c>
    </row>
    <row r="68" spans="1:45">
      <c r="A68" s="307" t="s">
        <v>246</v>
      </c>
      <c r="B68" s="307">
        <v>307</v>
      </c>
      <c r="C68" s="307">
        <v>314</v>
      </c>
      <c r="D68" s="307">
        <v>304</v>
      </c>
      <c r="E68" s="307">
        <v>302</v>
      </c>
      <c r="F68" s="307">
        <v>322</v>
      </c>
      <c r="G68" s="307">
        <v>299</v>
      </c>
      <c r="H68" s="307">
        <v>330</v>
      </c>
      <c r="I68" s="307">
        <v>289</v>
      </c>
      <c r="J68" s="307">
        <v>362</v>
      </c>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104.77777777777777</v>
      </c>
      <c r="AO68" s="307">
        <f>SUM(B68:AM68)</f>
        <v>2829</v>
      </c>
      <c r="AP68" s="307">
        <f>COUNT(B68:AM68)*3</f>
        <v>27</v>
      </c>
      <c r="AQ68" s="307">
        <f>MAX(B68:AM68)</f>
        <v>362</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261</v>
      </c>
      <c r="B71" s="311">
        <v>382</v>
      </c>
      <c r="C71" s="311">
        <v>366</v>
      </c>
      <c r="D71" s="311">
        <v>389</v>
      </c>
      <c r="E71" s="311"/>
      <c r="F71" s="311">
        <v>347</v>
      </c>
      <c r="G71" s="311">
        <v>384</v>
      </c>
      <c r="H71" s="311">
        <v>364</v>
      </c>
      <c r="I71" s="311">
        <v>338</v>
      </c>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AO71/AP71</f>
        <v>122.38095238095238</v>
      </c>
      <c r="AO71" s="311">
        <f>SUM(B71:AM71)</f>
        <v>2570</v>
      </c>
      <c r="AP71" s="311">
        <f>COUNT(B71:AM71)*3</f>
        <v>21</v>
      </c>
      <c r="AQ71" s="311">
        <f>MAX(B71:AM71)</f>
        <v>389</v>
      </c>
      <c r="AR71" s="311">
        <f>COUNTIF(B71:AJ71,"&gt;399")</f>
        <v>0</v>
      </c>
    </row>
    <row r="72" spans="1:45">
      <c r="A72" s="311" t="s">
        <v>259</v>
      </c>
      <c r="B72" s="311"/>
      <c r="C72" s="311">
        <v>348</v>
      </c>
      <c r="D72" s="311">
        <v>309</v>
      </c>
      <c r="E72" s="311">
        <v>401</v>
      </c>
      <c r="F72" s="311">
        <v>395</v>
      </c>
      <c r="G72" s="311">
        <v>335</v>
      </c>
      <c r="H72" s="311"/>
      <c r="I72" s="311">
        <v>359</v>
      </c>
      <c r="J72" s="311">
        <v>332</v>
      </c>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AO72/AP72</f>
        <v>118.04761904761905</v>
      </c>
      <c r="AO72" s="311">
        <f>SUM(B72:AM72)</f>
        <v>2479</v>
      </c>
      <c r="AP72" s="311">
        <f>COUNT(B72:AM72)*3</f>
        <v>21</v>
      </c>
      <c r="AQ72" s="311">
        <f>MAX(B72:AM72)</f>
        <v>401</v>
      </c>
      <c r="AR72" s="311">
        <f>COUNTIF(B72:AJ72,"&gt;399")</f>
        <v>1</v>
      </c>
    </row>
    <row r="73" spans="1:45">
      <c r="A73" s="311" t="s">
        <v>257</v>
      </c>
      <c r="B73" s="311">
        <v>329</v>
      </c>
      <c r="C73" s="311">
        <v>398</v>
      </c>
      <c r="D73" s="311">
        <v>363</v>
      </c>
      <c r="E73" s="311">
        <v>340</v>
      </c>
      <c r="F73" s="311">
        <v>365</v>
      </c>
      <c r="G73" s="311"/>
      <c r="H73" s="311">
        <v>349</v>
      </c>
      <c r="I73" s="311">
        <v>351</v>
      </c>
      <c r="J73" s="311">
        <v>327</v>
      </c>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AO73/AP73</f>
        <v>117.58333333333333</v>
      </c>
      <c r="AO73" s="311">
        <f>SUM(B73:AM73)</f>
        <v>2822</v>
      </c>
      <c r="AP73" s="311">
        <f>COUNT(B73:AM73)*3</f>
        <v>24</v>
      </c>
      <c r="AQ73" s="311">
        <f>MAX(B73:AM73)</f>
        <v>398</v>
      </c>
      <c r="AR73" s="311">
        <f>COUNTIF(B73:AJ73,"&gt;399")</f>
        <v>0</v>
      </c>
    </row>
    <row r="74" spans="1:45">
      <c r="A74" s="311" t="s">
        <v>258</v>
      </c>
      <c r="B74" s="311">
        <v>334</v>
      </c>
      <c r="C74" s="311">
        <v>372</v>
      </c>
      <c r="D74" s="311">
        <v>331</v>
      </c>
      <c r="E74" s="311">
        <v>363</v>
      </c>
      <c r="F74" s="311"/>
      <c r="G74" s="311">
        <v>371</v>
      </c>
      <c r="H74" s="311">
        <v>336</v>
      </c>
      <c r="I74" s="311">
        <v>359</v>
      </c>
      <c r="J74" s="311">
        <v>338</v>
      </c>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AO74/AP74</f>
        <v>116.83333333333333</v>
      </c>
      <c r="AO74" s="311">
        <f>SUM(B74:AM74)</f>
        <v>2804</v>
      </c>
      <c r="AP74" s="311">
        <f>COUNT(B74:AM74)*3</f>
        <v>24</v>
      </c>
      <c r="AQ74" s="311">
        <f>MAX(B74:AM74)</f>
        <v>372</v>
      </c>
      <c r="AR74" s="311">
        <f>COUNTIF(B74:AJ74,"&gt;399")</f>
        <v>0</v>
      </c>
    </row>
    <row r="75" spans="1:45">
      <c r="A75" s="311" t="s">
        <v>260</v>
      </c>
      <c r="B75" s="311">
        <v>322</v>
      </c>
      <c r="C75" s="311"/>
      <c r="D75" s="311">
        <v>301</v>
      </c>
      <c r="E75" s="311">
        <v>346</v>
      </c>
      <c r="F75" s="311">
        <v>351</v>
      </c>
      <c r="G75" s="311">
        <v>329</v>
      </c>
      <c r="H75" s="311">
        <v>355</v>
      </c>
      <c r="I75" s="311"/>
      <c r="J75" s="311">
        <v>371</v>
      </c>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AO75/AP75</f>
        <v>113.0952380952381</v>
      </c>
      <c r="AO75" s="311">
        <f>SUM(B75:AM75)</f>
        <v>2375</v>
      </c>
      <c r="AP75" s="311">
        <f>COUNT(B75:AM75)*3</f>
        <v>21</v>
      </c>
      <c r="AQ75" s="311">
        <f>MAX(B75:AM75)</f>
        <v>371</v>
      </c>
      <c r="AR75" s="311">
        <f>COUNTIF(B75:AJ75,"&gt;399")</f>
        <v>0</v>
      </c>
    </row>
    <row r="76" spans="1:45">
      <c r="A76" s="311" t="s">
        <v>220</v>
      </c>
      <c r="B76" s="311">
        <v>316</v>
      </c>
      <c r="C76" s="311">
        <v>333</v>
      </c>
      <c r="D76" s="311"/>
      <c r="E76" s="311">
        <v>342</v>
      </c>
      <c r="F76" s="311">
        <v>371</v>
      </c>
      <c r="G76" s="311">
        <v>327</v>
      </c>
      <c r="H76" s="311">
        <v>350</v>
      </c>
      <c r="I76" s="311">
        <v>317</v>
      </c>
      <c r="J76" s="311">
        <v>312</v>
      </c>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AO76/AP76</f>
        <v>111.16666666666667</v>
      </c>
      <c r="AO76" s="311">
        <f>SUM(B76:AM76)</f>
        <v>2668</v>
      </c>
      <c r="AP76" s="311">
        <f>COUNT(B76:AM76)*3</f>
        <v>24</v>
      </c>
      <c r="AQ76" s="311">
        <f>MAX(B76:AM76)</f>
        <v>371</v>
      </c>
      <c r="AR76" s="311">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346</v>
      </c>
      <c r="C79" s="315">
        <v>374</v>
      </c>
      <c r="D79" s="315">
        <v>383</v>
      </c>
      <c r="E79" s="315">
        <v>342</v>
      </c>
      <c r="F79" s="315">
        <v>351</v>
      </c>
      <c r="G79" s="315">
        <v>345</v>
      </c>
      <c r="H79" s="315">
        <v>374</v>
      </c>
      <c r="I79" s="315">
        <v>364</v>
      </c>
      <c r="J79" s="315">
        <v>313</v>
      </c>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118.22222222222223</v>
      </c>
      <c r="AO79" s="315">
        <f>SUM(B79:AM79)</f>
        <v>3192</v>
      </c>
      <c r="AP79" s="315">
        <f>COUNT(B79:AM79)*3</f>
        <v>27</v>
      </c>
      <c r="AQ79" s="315">
        <f>MAX(B79:AM79)</f>
        <v>383</v>
      </c>
      <c r="AR79" s="315">
        <f>COUNTIF(B79:AJ79,"&gt;399")</f>
        <v>0</v>
      </c>
    </row>
    <row r="80" spans="1:45">
      <c r="A80" s="315" t="s">
        <v>285</v>
      </c>
      <c r="B80" s="315">
        <v>333</v>
      </c>
      <c r="C80" s="315">
        <v>329</v>
      </c>
      <c r="D80" s="315">
        <v>413</v>
      </c>
      <c r="E80" s="315">
        <v>329</v>
      </c>
      <c r="F80" s="315">
        <v>349</v>
      </c>
      <c r="G80" s="315">
        <v>333</v>
      </c>
      <c r="H80" s="315">
        <v>376</v>
      </c>
      <c r="I80" s="315">
        <v>351</v>
      </c>
      <c r="J80" s="315">
        <v>348</v>
      </c>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117.07407407407408</v>
      </c>
      <c r="AO80" s="315">
        <f>SUM(B80:AM80)</f>
        <v>3161</v>
      </c>
      <c r="AP80" s="315">
        <f>COUNT(B80:AM80)*3</f>
        <v>27</v>
      </c>
      <c r="AQ80" s="315">
        <f>MAX(B80:AM80)</f>
        <v>413</v>
      </c>
      <c r="AR80" s="315">
        <f>COUNTIF(B80:AJ80,"&gt;399")</f>
        <v>1</v>
      </c>
    </row>
    <row r="81" spans="1:45">
      <c r="A81" s="315" t="s">
        <v>284</v>
      </c>
      <c r="B81" s="315">
        <v>348</v>
      </c>
      <c r="C81" s="315">
        <v>345</v>
      </c>
      <c r="D81" s="315">
        <v>346</v>
      </c>
      <c r="E81" s="315">
        <v>341</v>
      </c>
      <c r="F81" s="315">
        <v>359</v>
      </c>
      <c r="G81" s="315">
        <v>268</v>
      </c>
      <c r="H81" s="315">
        <v>375</v>
      </c>
      <c r="I81" s="315">
        <v>376</v>
      </c>
      <c r="J81" s="315">
        <v>345</v>
      </c>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114.92592592592592</v>
      </c>
      <c r="AO81" s="315">
        <f>SUM(B81:AM81)</f>
        <v>3103</v>
      </c>
      <c r="AP81" s="315">
        <f>COUNT(B81:AM81)*3</f>
        <v>27</v>
      </c>
      <c r="AQ81" s="315">
        <f>MAX(B81:AM81)</f>
        <v>376</v>
      </c>
      <c r="AR81" s="315">
        <f>COUNTIF(B81:AJ81,"&gt;399")</f>
        <v>0</v>
      </c>
    </row>
    <row r="82" spans="1:45">
      <c r="A82" s="315" t="s">
        <v>282</v>
      </c>
      <c r="B82" s="315">
        <v>366</v>
      </c>
      <c r="C82" s="315">
        <v>346</v>
      </c>
      <c r="D82" s="315">
        <v>328</v>
      </c>
      <c r="E82" s="315">
        <v>324</v>
      </c>
      <c r="F82" s="315">
        <v>316</v>
      </c>
      <c r="G82" s="315"/>
      <c r="H82" s="315"/>
      <c r="I82" s="315"/>
      <c r="J82" s="315">
        <v>346</v>
      </c>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112.55555555555556</v>
      </c>
      <c r="AO82" s="315">
        <f>SUM(B82:AM82)</f>
        <v>2026</v>
      </c>
      <c r="AP82" s="315">
        <f>COUNT(B82:AM82)*3</f>
        <v>18</v>
      </c>
      <c r="AQ82" s="315">
        <f>MAX(B82:AM82)</f>
        <v>366</v>
      </c>
      <c r="AR82" s="315">
        <f>COUNTIF(B82:AJ82,"&gt;399")</f>
        <v>0</v>
      </c>
    </row>
    <row r="83" spans="1:45">
      <c r="A83" s="315" t="s">
        <v>74</v>
      </c>
      <c r="B83" s="315"/>
      <c r="C83" s="315">
        <v>304</v>
      </c>
      <c r="D83" s="315">
        <v>345</v>
      </c>
      <c r="E83" s="315">
        <v>339</v>
      </c>
      <c r="F83" s="315">
        <v>340</v>
      </c>
      <c r="G83" s="315">
        <v>330</v>
      </c>
      <c r="H83" s="315">
        <v>324</v>
      </c>
      <c r="I83" s="315">
        <v>284</v>
      </c>
      <c r="J83" s="315">
        <v>319</v>
      </c>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107.70833333333333</v>
      </c>
      <c r="AO83" s="315">
        <f>SUM(B83:AM83)</f>
        <v>2585</v>
      </c>
      <c r="AP83" s="315">
        <f>COUNT(B83:AM83)*3</f>
        <v>24</v>
      </c>
      <c r="AQ83" s="315">
        <f>MAX(B83:AM83)</f>
        <v>345</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249</v>
      </c>
      <c r="B86" s="322">
        <v>367</v>
      </c>
      <c r="C86" s="322">
        <v>321</v>
      </c>
      <c r="D86" s="322">
        <v>332</v>
      </c>
      <c r="E86" s="322"/>
      <c r="F86" s="322">
        <v>369</v>
      </c>
      <c r="G86" s="322">
        <v>351</v>
      </c>
      <c r="H86" s="322"/>
      <c r="I86" s="322"/>
      <c r="J86" s="322">
        <v>339</v>
      </c>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115.5</v>
      </c>
      <c r="AO86" s="322">
        <f>SUM(B86:AM86)</f>
        <v>2079</v>
      </c>
      <c r="AP86" s="322">
        <f>COUNT(B86:AM86)*3</f>
        <v>18</v>
      </c>
      <c r="AQ86" s="322">
        <f>MAX(B86:AM86)</f>
        <v>369</v>
      </c>
      <c r="AR86" s="322">
        <f>COUNTIF(B86:AJ86,"&gt;399")</f>
        <v>0</v>
      </c>
    </row>
    <row r="87" spans="1:45">
      <c r="A87" s="322" t="s">
        <v>325</v>
      </c>
      <c r="B87" s="322">
        <v>326</v>
      </c>
      <c r="C87" s="322">
        <v>341</v>
      </c>
      <c r="D87" s="322">
        <v>309</v>
      </c>
      <c r="E87" s="322">
        <v>331</v>
      </c>
      <c r="F87" s="322">
        <v>365</v>
      </c>
      <c r="G87" s="322">
        <v>335</v>
      </c>
      <c r="H87" s="322"/>
      <c r="I87" s="322">
        <v>342</v>
      </c>
      <c r="J87" s="322">
        <v>327</v>
      </c>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111.5</v>
      </c>
      <c r="AO87" s="322">
        <f>SUM(B87:AM87)</f>
        <v>2676</v>
      </c>
      <c r="AP87" s="322">
        <f>COUNT(B87:AM87)*3</f>
        <v>24</v>
      </c>
      <c r="AQ87" s="322">
        <f>MAX(B87:AM87)</f>
        <v>365</v>
      </c>
      <c r="AR87" s="322">
        <f>COUNTIF(B87:AJ87,"&gt;399")</f>
        <v>0</v>
      </c>
    </row>
    <row r="88" spans="1:45">
      <c r="A88" s="322" t="s">
        <v>251</v>
      </c>
      <c r="B88" s="322">
        <v>345</v>
      </c>
      <c r="C88" s="322"/>
      <c r="D88" s="322">
        <v>346</v>
      </c>
      <c r="E88" s="322">
        <v>278</v>
      </c>
      <c r="F88" s="322">
        <v>349</v>
      </c>
      <c r="G88" s="322">
        <v>317</v>
      </c>
      <c r="H88" s="322">
        <v>367</v>
      </c>
      <c r="I88" s="322">
        <v>289</v>
      </c>
      <c r="J88" s="322">
        <v>299</v>
      </c>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107.91666666666667</v>
      </c>
      <c r="AO88" s="322">
        <f>SUM(B88:AM88)</f>
        <v>2590</v>
      </c>
      <c r="AP88" s="322">
        <f>COUNT(B88:AM88)*3</f>
        <v>24</v>
      </c>
      <c r="AQ88" s="322">
        <f>MAX(B88:AM88)</f>
        <v>367</v>
      </c>
      <c r="AR88" s="322">
        <f>COUNTIF(B88:AJ88,"&gt;399")</f>
        <v>0</v>
      </c>
    </row>
    <row r="89" spans="1:45">
      <c r="A89" s="322" t="s">
        <v>250</v>
      </c>
      <c r="B89" s="322">
        <v>327</v>
      </c>
      <c r="C89" s="322">
        <v>314</v>
      </c>
      <c r="D89" s="322">
        <v>328</v>
      </c>
      <c r="E89" s="322"/>
      <c r="F89" s="322">
        <v>330</v>
      </c>
      <c r="G89" s="322">
        <v>291</v>
      </c>
      <c r="H89" s="322">
        <v>324</v>
      </c>
      <c r="I89" s="322">
        <v>328</v>
      </c>
      <c r="J89" s="322">
        <v>330</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107.16666666666667</v>
      </c>
      <c r="AO89" s="322">
        <f>SUM(B89:AM89)</f>
        <v>2572</v>
      </c>
      <c r="AP89" s="322">
        <f>COUNT(B89:AM89)*3</f>
        <v>24</v>
      </c>
      <c r="AQ89" s="322">
        <f>MAX(B89:AM89)</f>
        <v>330</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352</v>
      </c>
      <c r="B95" s="235"/>
      <c r="C95" s="235"/>
      <c r="D95" s="235"/>
      <c r="E95" s="235"/>
      <c r="F95" s="235"/>
      <c r="G95" s="235"/>
      <c r="H95" s="235">
        <v>408</v>
      </c>
      <c r="I95" s="235">
        <v>379</v>
      </c>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131.16666666666666</v>
      </c>
      <c r="AO95" s="235">
        <f>SUM(B95:AM95)</f>
        <v>787</v>
      </c>
      <c r="AP95" s="235">
        <f>COUNT(B95:AM95)*3</f>
        <v>6</v>
      </c>
      <c r="AQ95" s="236">
        <f>MAX(B95:AM95)</f>
        <v>408</v>
      </c>
      <c r="AR95" s="235">
        <f>COUNTIF(B95:AJ95,"&gt;399")</f>
        <v>1</v>
      </c>
    </row>
    <row r="96" spans="1:45">
      <c r="A96" s="235" t="s">
        <v>351</v>
      </c>
      <c r="B96" s="235"/>
      <c r="C96" s="235"/>
      <c r="D96" s="235"/>
      <c r="E96" s="235"/>
      <c r="F96" s="235"/>
      <c r="G96" s="235"/>
      <c r="H96" s="235">
        <v>390</v>
      </c>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130</v>
      </c>
      <c r="AO96" s="235">
        <f>SUM(B96:AM96)</f>
        <v>390</v>
      </c>
      <c r="AP96" s="235">
        <f>COUNT(B96:AM96)*3</f>
        <v>3</v>
      </c>
      <c r="AQ96" s="236">
        <f>MAX(B96:AM96)</f>
        <v>390</v>
      </c>
      <c r="AR96" s="235">
        <f>COUNTIF(B96:AJ96,"&gt;399")</f>
        <v>0</v>
      </c>
    </row>
    <row r="97" spans="1:44">
      <c r="A97" s="235" t="s">
        <v>359</v>
      </c>
      <c r="B97" s="235"/>
      <c r="C97" s="235"/>
      <c r="D97" s="235"/>
      <c r="E97" s="235"/>
      <c r="F97" s="235"/>
      <c r="G97" s="235"/>
      <c r="H97" s="235"/>
      <c r="I97" s="235"/>
      <c r="J97" s="235">
        <v>388</v>
      </c>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129.33333333333334</v>
      </c>
      <c r="AO97" s="235">
        <f>SUM(B97:AM97)</f>
        <v>388</v>
      </c>
      <c r="AP97" s="235">
        <f>COUNT(B97:AM97)*3</f>
        <v>3</v>
      </c>
      <c r="AQ97" s="236">
        <f>MAX(B97:AM97)</f>
        <v>388</v>
      </c>
      <c r="AR97" s="235">
        <f>COUNTIF(B97:AJ97,"&gt;399")</f>
        <v>0</v>
      </c>
    </row>
    <row r="98" spans="1:44">
      <c r="A98" s="235" t="s">
        <v>347</v>
      </c>
      <c r="B98" s="235"/>
      <c r="C98" s="235"/>
      <c r="D98" s="235"/>
      <c r="E98" s="235"/>
      <c r="F98" s="235"/>
      <c r="G98" s="235">
        <v>380</v>
      </c>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AO98/AP98</f>
        <v>126.66666666666667</v>
      </c>
      <c r="AO98" s="235">
        <f>SUM(B98:AM98)</f>
        <v>380</v>
      </c>
      <c r="AP98" s="235">
        <f>COUNT(B98:AM98)*3</f>
        <v>3</v>
      </c>
      <c r="AQ98" s="236">
        <f>MAX(B98:AM98)</f>
        <v>380</v>
      </c>
      <c r="AR98" s="235">
        <f>COUNTIF(B98:AJ98,"&gt;399")</f>
        <v>0</v>
      </c>
    </row>
    <row r="99" spans="1:44">
      <c r="A99" s="235" t="s">
        <v>340</v>
      </c>
      <c r="B99" s="235"/>
      <c r="C99" s="235"/>
      <c r="D99" s="235"/>
      <c r="E99" s="235">
        <v>376</v>
      </c>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AO99/AP99</f>
        <v>125.33333333333333</v>
      </c>
      <c r="AO99" s="235">
        <f>SUM(B99:AM99)</f>
        <v>376</v>
      </c>
      <c r="AP99" s="235">
        <f>COUNT(B99:AM99)*3</f>
        <v>3</v>
      </c>
      <c r="AQ99" s="236">
        <f>MAX(B99:AM99)</f>
        <v>376</v>
      </c>
      <c r="AR99" s="235">
        <f>COUNTIF(B99:AJ99,"&gt;399")</f>
        <v>0</v>
      </c>
    </row>
    <row r="100" spans="1:44">
      <c r="A100" s="235" t="s">
        <v>331</v>
      </c>
      <c r="B100" s="235"/>
      <c r="C100" s="235">
        <v>374</v>
      </c>
      <c r="D100" s="235"/>
      <c r="E100" s="235">
        <v>355</v>
      </c>
      <c r="F100" s="235">
        <v>391</v>
      </c>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AO100/AP100</f>
        <v>124.44444444444444</v>
      </c>
      <c r="AO100" s="235">
        <f>SUM(B100:AM100)</f>
        <v>1120</v>
      </c>
      <c r="AP100" s="235">
        <f>COUNT(B100:AM100)*3</f>
        <v>9</v>
      </c>
      <c r="AQ100" s="236">
        <f>MAX(B100:AM100)</f>
        <v>391</v>
      </c>
      <c r="AR100" s="235">
        <f>COUNTIF(B100:AJ100,"&gt;399")</f>
        <v>0</v>
      </c>
    </row>
    <row r="101" spans="1:44">
      <c r="A101" s="235" t="s">
        <v>342</v>
      </c>
      <c r="B101" s="235"/>
      <c r="C101" s="235"/>
      <c r="D101" s="235"/>
      <c r="E101" s="235"/>
      <c r="F101" s="235">
        <v>359</v>
      </c>
      <c r="G101" s="235"/>
      <c r="H101" s="235"/>
      <c r="I101" s="235"/>
      <c r="J101" s="235">
        <v>384</v>
      </c>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f>AO101/AP101</f>
        <v>123.83333333333333</v>
      </c>
      <c r="AO101" s="235">
        <f>SUM(B101:AM101)</f>
        <v>743</v>
      </c>
      <c r="AP101" s="235">
        <f>COUNT(B101:AM101)*3</f>
        <v>6</v>
      </c>
      <c r="AQ101" s="236">
        <f>MAX(B101:AM101)</f>
        <v>384</v>
      </c>
      <c r="AR101" s="235">
        <f>COUNTIF(B101:AJ101,"&gt;399")</f>
        <v>0</v>
      </c>
    </row>
    <row r="102" spans="1:44">
      <c r="A102" s="239" t="s">
        <v>343</v>
      </c>
      <c r="B102" s="239"/>
      <c r="C102" s="239"/>
      <c r="D102" s="239"/>
      <c r="E102" s="239"/>
      <c r="F102" s="239">
        <v>371</v>
      </c>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f>AO102/AP102</f>
        <v>123.66666666666667</v>
      </c>
      <c r="AO102" s="235">
        <f>SUM(B102:AM102)</f>
        <v>371</v>
      </c>
      <c r="AP102" s="235">
        <f>COUNT(B102:AM102)*3</f>
        <v>3</v>
      </c>
      <c r="AQ102" s="236">
        <f>MAX(B102:AM102)</f>
        <v>371</v>
      </c>
      <c r="AR102" s="235">
        <f>COUNTIF(B102:AJ102,"&gt;399")</f>
        <v>0</v>
      </c>
    </row>
    <row r="103" spans="1:44">
      <c r="A103" s="235" t="s">
        <v>349</v>
      </c>
      <c r="B103" s="235"/>
      <c r="C103" s="235"/>
      <c r="D103" s="235"/>
      <c r="E103" s="235"/>
      <c r="F103" s="235"/>
      <c r="G103" s="235">
        <v>387</v>
      </c>
      <c r="H103" s="235">
        <v>347</v>
      </c>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f>AO103/AP103</f>
        <v>122.33333333333333</v>
      </c>
      <c r="AO103" s="235">
        <f>SUM(B103:AM103)</f>
        <v>734</v>
      </c>
      <c r="AP103" s="235">
        <f>COUNT(B103:AM103)*3</f>
        <v>6</v>
      </c>
      <c r="AQ103" s="236">
        <f>MAX(B103:AM103)</f>
        <v>387</v>
      </c>
      <c r="AR103" s="235">
        <f>COUNTIF(B103:AJ103,"&gt;399")</f>
        <v>0</v>
      </c>
    </row>
    <row r="104" spans="1:44">
      <c r="A104" s="235" t="s">
        <v>353</v>
      </c>
      <c r="B104" s="235"/>
      <c r="C104" s="235"/>
      <c r="D104" s="235"/>
      <c r="E104" s="235"/>
      <c r="F104" s="235"/>
      <c r="G104" s="235"/>
      <c r="H104" s="235">
        <v>364</v>
      </c>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f>AO104/AP104</f>
        <v>121.33333333333333</v>
      </c>
      <c r="AO104" s="235">
        <f>SUM(B104:AM104)</f>
        <v>364</v>
      </c>
      <c r="AP104" s="235">
        <f>COUNT(B104:AM104)*3</f>
        <v>3</v>
      </c>
      <c r="AQ104" s="236">
        <f>MAX(B104:AM104)</f>
        <v>364</v>
      </c>
      <c r="AR104" s="235">
        <f>COUNTIF(B104:AJ104,"&gt;399")</f>
        <v>0</v>
      </c>
    </row>
    <row r="105" spans="1:44">
      <c r="A105" s="235" t="s">
        <v>330</v>
      </c>
      <c r="B105" s="235"/>
      <c r="C105" s="235">
        <v>373</v>
      </c>
      <c r="D105" s="235">
        <v>359</v>
      </c>
      <c r="E105" s="235"/>
      <c r="F105" s="235"/>
      <c r="G105" s="235"/>
      <c r="H105" s="235">
        <v>356</v>
      </c>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f>AO105/AP105</f>
        <v>120.88888888888889</v>
      </c>
      <c r="AO105" s="235">
        <f>SUM(B105:AM105)</f>
        <v>1088</v>
      </c>
      <c r="AP105" s="235">
        <f>COUNT(B105:AM105)*3</f>
        <v>9</v>
      </c>
      <c r="AQ105" s="236">
        <f>MAX(B105:AM105)</f>
        <v>373</v>
      </c>
      <c r="AR105" s="235">
        <f>COUNTIF(B105:AJ105,"&gt;399")</f>
        <v>0</v>
      </c>
    </row>
    <row r="106" spans="1:44">
      <c r="A106" s="235" t="s">
        <v>344</v>
      </c>
      <c r="B106" s="235"/>
      <c r="C106" s="235"/>
      <c r="D106" s="235"/>
      <c r="E106" s="235"/>
      <c r="F106" s="235">
        <v>358</v>
      </c>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f>AO106/AP106</f>
        <v>119.33333333333333</v>
      </c>
      <c r="AO106" s="235">
        <f>SUM(B106:AM106)</f>
        <v>358</v>
      </c>
      <c r="AP106" s="235">
        <f>COUNT(B106:AM106)*3</f>
        <v>3</v>
      </c>
      <c r="AQ106" s="236">
        <f>MAX(B106:AM106)</f>
        <v>358</v>
      </c>
      <c r="AR106" s="235">
        <f>COUNTIF(B106:AJ106,"&gt;399")</f>
        <v>0</v>
      </c>
    </row>
    <row r="107" spans="1:44">
      <c r="A107" s="235" t="s">
        <v>324</v>
      </c>
      <c r="B107" s="235">
        <v>348</v>
      </c>
      <c r="C107" s="235">
        <v>395</v>
      </c>
      <c r="D107" s="235"/>
      <c r="E107" s="235">
        <v>381</v>
      </c>
      <c r="F107" s="235"/>
      <c r="G107" s="235">
        <v>319</v>
      </c>
      <c r="H107" s="235"/>
      <c r="I107" s="235">
        <v>339</v>
      </c>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f>AO107/AP107</f>
        <v>118.8</v>
      </c>
      <c r="AO107" s="235">
        <f>SUM(B107:AM107)</f>
        <v>1782</v>
      </c>
      <c r="AP107" s="235">
        <f>COUNT(B107:AM107)*3</f>
        <v>15</v>
      </c>
      <c r="AQ107" s="236">
        <f>MAX(B107:AM107)</f>
        <v>395</v>
      </c>
      <c r="AR107" s="235">
        <f>COUNTIF(B107:AJ107,"&gt;399")</f>
        <v>0</v>
      </c>
    </row>
    <row r="108" spans="1:44">
      <c r="A108" s="235" t="s">
        <v>326</v>
      </c>
      <c r="B108" s="235">
        <v>344</v>
      </c>
      <c r="C108" s="235"/>
      <c r="D108" s="235"/>
      <c r="E108" s="235">
        <v>311</v>
      </c>
      <c r="F108" s="235"/>
      <c r="G108" s="235"/>
      <c r="H108" s="235">
        <v>413</v>
      </c>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f>AO108/AP108</f>
        <v>118.66666666666667</v>
      </c>
      <c r="AO108" s="235">
        <f>SUM(B108:AM108)</f>
        <v>1068</v>
      </c>
      <c r="AP108" s="235">
        <f>COUNT(B108:AM108)*3</f>
        <v>9</v>
      </c>
      <c r="AQ108" s="236">
        <f>MAX(B108:AM108)</f>
        <v>413</v>
      </c>
      <c r="AR108" s="235">
        <f>COUNTIF(B108:AJ108,"&gt;399")</f>
        <v>1</v>
      </c>
    </row>
    <row r="109" spans="1:44">
      <c r="A109" s="235" t="s">
        <v>300</v>
      </c>
      <c r="B109" s="235">
        <v>355</v>
      </c>
      <c r="C109" s="235"/>
      <c r="D109" s="235"/>
      <c r="E109" s="235">
        <v>373</v>
      </c>
      <c r="F109" s="235"/>
      <c r="G109" s="235">
        <v>334</v>
      </c>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f>AO109/AP109</f>
        <v>118</v>
      </c>
      <c r="AO109" s="235">
        <f>SUM(B109:AM109)</f>
        <v>1062</v>
      </c>
      <c r="AP109" s="235">
        <f>COUNT(B109:AM109)*3</f>
        <v>9</v>
      </c>
      <c r="AQ109" s="236">
        <f>MAX(B109:AM109)</f>
        <v>373</v>
      </c>
      <c r="AR109" s="235">
        <f>COUNTIF(B109:AJ109,"&gt;399")</f>
        <v>0</v>
      </c>
    </row>
    <row r="110" spans="1:44">
      <c r="A110" s="235" t="s">
        <v>357</v>
      </c>
      <c r="B110" s="235"/>
      <c r="C110" s="235"/>
      <c r="D110" s="235"/>
      <c r="E110" s="235"/>
      <c r="F110" s="235"/>
      <c r="G110" s="235"/>
      <c r="H110" s="235"/>
      <c r="I110" s="235">
        <v>346</v>
      </c>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f>AO110/AP110</f>
        <v>115.33333333333333</v>
      </c>
      <c r="AO110" s="235">
        <f>SUM(B110:AM110)</f>
        <v>346</v>
      </c>
      <c r="AP110" s="235">
        <f>COUNT(B110:AM110)*3</f>
        <v>3</v>
      </c>
      <c r="AQ110" s="236">
        <f>MAX(B110:AM110)</f>
        <v>346</v>
      </c>
      <c r="AR110" s="235">
        <f>COUNTIF(B110:AJ110,"&gt;399")</f>
        <v>0</v>
      </c>
    </row>
    <row r="111" spans="1:44">
      <c r="A111" s="235" t="s">
        <v>338</v>
      </c>
      <c r="B111" s="235"/>
      <c r="C111" s="235"/>
      <c r="D111" s="235"/>
      <c r="E111" s="235">
        <v>345</v>
      </c>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f>AO111/AP111</f>
        <v>115</v>
      </c>
      <c r="AO111" s="235">
        <f>SUM(B111:AM111)</f>
        <v>345</v>
      </c>
      <c r="AP111" s="235">
        <f>COUNT(B111:AM111)*3</f>
        <v>3</v>
      </c>
      <c r="AQ111" s="236">
        <f>MAX(B111:AM111)</f>
        <v>345</v>
      </c>
      <c r="AR111" s="235">
        <f>COUNTIF(B111:AJ111,"&gt;399")</f>
        <v>0</v>
      </c>
    </row>
    <row r="112" spans="1:44">
      <c r="A112" s="235" t="s">
        <v>348</v>
      </c>
      <c r="B112" s="235"/>
      <c r="C112" s="235"/>
      <c r="D112" s="235"/>
      <c r="E112" s="235"/>
      <c r="F112" s="235"/>
      <c r="G112" s="235">
        <v>352</v>
      </c>
      <c r="H112" s="235"/>
      <c r="I112" s="235"/>
      <c r="J112" s="235">
        <v>333</v>
      </c>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f>AO112/AP112</f>
        <v>114.16666666666667</v>
      </c>
      <c r="AO112" s="235">
        <f>SUM(B112:AM112)</f>
        <v>685</v>
      </c>
      <c r="AP112" s="235">
        <f>COUNT(B112:AM112)*3</f>
        <v>6</v>
      </c>
      <c r="AQ112" s="236">
        <f>MAX(B112:AM112)</f>
        <v>352</v>
      </c>
      <c r="AR112" s="235">
        <f>COUNTIF(B112:AJ112,"&gt;399")</f>
        <v>0</v>
      </c>
    </row>
    <row r="113" spans="1:44">
      <c r="A113" s="235" t="s">
        <v>346</v>
      </c>
      <c r="B113" s="235"/>
      <c r="C113" s="235"/>
      <c r="D113" s="235"/>
      <c r="E113" s="235"/>
      <c r="F113" s="235"/>
      <c r="G113" s="235">
        <v>337</v>
      </c>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f>AO113/AP113</f>
        <v>112.33333333333333</v>
      </c>
      <c r="AO113" s="235">
        <f>SUM(B113:AM113)</f>
        <v>337</v>
      </c>
      <c r="AP113" s="235">
        <f>COUNT(B113:AM113)*3</f>
        <v>3</v>
      </c>
      <c r="AQ113" s="236">
        <f>MAX(B113:AM113)</f>
        <v>337</v>
      </c>
      <c r="AR113" s="235">
        <f>COUNTIF(B113:AJ113,"&gt;399")</f>
        <v>0</v>
      </c>
    </row>
    <row r="114" spans="1:44">
      <c r="A114" s="235" t="s">
        <v>332</v>
      </c>
      <c r="B114" s="235"/>
      <c r="C114" s="235">
        <v>348</v>
      </c>
      <c r="D114" s="235"/>
      <c r="E114" s="235">
        <v>317</v>
      </c>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f>AO114/AP114</f>
        <v>110.83333333333333</v>
      </c>
      <c r="AO114" s="235">
        <f>SUM(B114:AM114)</f>
        <v>665</v>
      </c>
      <c r="AP114" s="235">
        <f>COUNT(B114:AM114)*3</f>
        <v>6</v>
      </c>
      <c r="AQ114" s="236">
        <f>MAX(B114:AM114)</f>
        <v>348</v>
      </c>
      <c r="AR114" s="235">
        <f>COUNTIF(B114:AJ114,"&gt;399")</f>
        <v>0</v>
      </c>
    </row>
    <row r="115" spans="1:44">
      <c r="A115" s="239" t="s">
        <v>336</v>
      </c>
      <c r="B115" s="239"/>
      <c r="C115" s="239"/>
      <c r="D115" s="239">
        <v>332</v>
      </c>
      <c r="E115" s="239"/>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f>AO115/AP115</f>
        <v>110.66666666666667</v>
      </c>
      <c r="AO115" s="235">
        <f>SUM(B115:AM115)</f>
        <v>332</v>
      </c>
      <c r="AP115" s="235">
        <f>COUNT(B115:AM115)*3</f>
        <v>3</v>
      </c>
      <c r="AQ115" s="236">
        <f>MAX(B115:AM115)</f>
        <v>332</v>
      </c>
      <c r="AR115" s="235">
        <f>COUNTIF(B115:AJ115,"&gt;399")</f>
        <v>0</v>
      </c>
    </row>
    <row r="116" spans="1:44">
      <c r="A116" s="235" t="s">
        <v>339</v>
      </c>
      <c r="B116" s="235"/>
      <c r="C116" s="235"/>
      <c r="D116" s="235"/>
      <c r="E116" s="235">
        <v>316</v>
      </c>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f>AO116/AP116</f>
        <v>105.33333333333333</v>
      </c>
      <c r="AO116" s="235">
        <f>SUM(B116:AM116)</f>
        <v>316</v>
      </c>
      <c r="AP116" s="235">
        <f>COUNT(B116:AM116)*3</f>
        <v>3</v>
      </c>
      <c r="AQ116" s="236">
        <f>MAX(B116:AM116)</f>
        <v>316</v>
      </c>
      <c r="AR116" s="235">
        <f>COUNTIF(B116:AJ116,"&gt;399")</f>
        <v>0</v>
      </c>
    </row>
    <row r="117" spans="1:44">
      <c r="A117" s="235" t="s">
        <v>335</v>
      </c>
      <c r="B117" s="235"/>
      <c r="C117" s="235"/>
      <c r="D117" s="235">
        <v>296</v>
      </c>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f>AO117/AP117</f>
        <v>98.666666666666671</v>
      </c>
      <c r="AO117" s="235">
        <f>SUM(B117:AM117)</f>
        <v>296</v>
      </c>
      <c r="AP117" s="235">
        <f>COUNT(B117:AM117)*3</f>
        <v>3</v>
      </c>
      <c r="AQ117" s="236">
        <f>MAX(B117:AM117)</f>
        <v>296</v>
      </c>
      <c r="AR117" s="235">
        <f>COUNTIF(B117:AJ117,"&gt;399")</f>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ref="AN117:AN157" si="5">AO118/AP118</f>
        <v>#DIV/0!</v>
      </c>
      <c r="AO118" s="235">
        <f t="shared" ref="AO117:AO157" si="6">SUM(B118:AM118)</f>
        <v>0</v>
      </c>
      <c r="AP118" s="235">
        <f t="shared" ref="AP117:AP157" si="7">COUNT(B118:AM118)*3</f>
        <v>0</v>
      </c>
      <c r="AQ118" s="236">
        <f t="shared" ref="AQ117:AQ157" si="8">MAX(B118:AM118)</f>
        <v>0</v>
      </c>
      <c r="AR118" s="235">
        <f t="shared" ref="AR117:AR157" si="9">COUNTIF(B118:AJ118,"&gt;399")</f>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5"/>
        <v>#DIV/0!</v>
      </c>
      <c r="AO119" s="235">
        <f t="shared" si="6"/>
        <v>0</v>
      </c>
      <c r="AP119" s="235">
        <f t="shared" si="7"/>
        <v>0</v>
      </c>
      <c r="AQ119" s="236">
        <f t="shared" si="8"/>
        <v>0</v>
      </c>
      <c r="AR119" s="235">
        <f t="shared" si="9"/>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5"/>
        <v>#DIV/0!</v>
      </c>
      <c r="AO120" s="235">
        <f t="shared" si="6"/>
        <v>0</v>
      </c>
      <c r="AP120" s="235">
        <f t="shared" si="7"/>
        <v>0</v>
      </c>
      <c r="AQ120" s="236">
        <f t="shared" si="8"/>
        <v>0</v>
      </c>
      <c r="AR120" s="235">
        <f t="shared" si="9"/>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5"/>
        <v>#DIV/0!</v>
      </c>
      <c r="AO121" s="235">
        <f t="shared" si="6"/>
        <v>0</v>
      </c>
      <c r="AP121" s="235">
        <f t="shared" si="7"/>
        <v>0</v>
      </c>
      <c r="AQ121" s="236">
        <f t="shared" si="8"/>
        <v>0</v>
      </c>
      <c r="AR121" s="235">
        <f t="shared" si="9"/>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5"/>
        <v>#DIV/0!</v>
      </c>
      <c r="AO122" s="235">
        <f t="shared" si="6"/>
        <v>0</v>
      </c>
      <c r="AP122" s="235">
        <f t="shared" si="7"/>
        <v>0</v>
      </c>
      <c r="AQ122" s="236">
        <f t="shared" si="8"/>
        <v>0</v>
      </c>
      <c r="AR122" s="235">
        <f t="shared" si="9"/>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5"/>
        <v>#DIV/0!</v>
      </c>
      <c r="AO123" s="235">
        <f t="shared" si="6"/>
        <v>0</v>
      </c>
      <c r="AP123" s="235">
        <f t="shared" si="7"/>
        <v>0</v>
      </c>
      <c r="AQ123" s="236">
        <f t="shared" si="8"/>
        <v>0</v>
      </c>
      <c r="AR123" s="235">
        <f t="shared" si="9"/>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5"/>
        <v>#DIV/0!</v>
      </c>
      <c r="AO124" s="235">
        <f t="shared" si="6"/>
        <v>0</v>
      </c>
      <c r="AP124" s="235">
        <f t="shared" si="7"/>
        <v>0</v>
      </c>
      <c r="AQ124" s="236">
        <f t="shared" si="8"/>
        <v>0</v>
      </c>
      <c r="AR124" s="235">
        <f t="shared" si="9"/>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5"/>
        <v>#DIV/0!</v>
      </c>
      <c r="AO125" s="235">
        <f t="shared" si="6"/>
        <v>0</v>
      </c>
      <c r="AP125" s="235">
        <f t="shared" si="7"/>
        <v>0</v>
      </c>
      <c r="AQ125" s="236">
        <f t="shared" si="8"/>
        <v>0</v>
      </c>
      <c r="AR125" s="235">
        <f t="shared" si="9"/>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5"/>
        <v>#DIV/0!</v>
      </c>
      <c r="AO126" s="235">
        <f t="shared" si="6"/>
        <v>0</v>
      </c>
      <c r="AP126" s="235">
        <f t="shared" si="7"/>
        <v>0</v>
      </c>
      <c r="AQ126" s="236">
        <f t="shared" si="8"/>
        <v>0</v>
      </c>
      <c r="AR126" s="235">
        <f t="shared" si="9"/>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5"/>
        <v>#DIV/0!</v>
      </c>
      <c r="AO127" s="235">
        <f t="shared" si="6"/>
        <v>0</v>
      </c>
      <c r="AP127" s="235">
        <f t="shared" si="7"/>
        <v>0</v>
      </c>
      <c r="AQ127" s="236">
        <f t="shared" si="8"/>
        <v>0</v>
      </c>
      <c r="AR127" s="235">
        <f t="shared" si="9"/>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5"/>
        <v>#DIV/0!</v>
      </c>
      <c r="AO128" s="235">
        <f t="shared" si="6"/>
        <v>0</v>
      </c>
      <c r="AP128" s="235">
        <f t="shared" si="7"/>
        <v>0</v>
      </c>
      <c r="AQ128" s="236">
        <f t="shared" si="8"/>
        <v>0</v>
      </c>
      <c r="AR128" s="235">
        <f t="shared" si="9"/>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5"/>
        <v>#DIV/0!</v>
      </c>
      <c r="AO129" s="235">
        <f t="shared" si="6"/>
        <v>0</v>
      </c>
      <c r="AP129" s="235">
        <f t="shared" si="7"/>
        <v>0</v>
      </c>
      <c r="AQ129" s="236">
        <f t="shared" si="8"/>
        <v>0</v>
      </c>
      <c r="AR129" s="235">
        <f t="shared" si="9"/>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5"/>
        <v>#DIV/0!</v>
      </c>
      <c r="AO130" s="235">
        <f t="shared" si="6"/>
        <v>0</v>
      </c>
      <c r="AP130" s="235">
        <f t="shared" si="7"/>
        <v>0</v>
      </c>
      <c r="AQ130" s="236">
        <f t="shared" si="8"/>
        <v>0</v>
      </c>
      <c r="AR130" s="235">
        <f t="shared" si="9"/>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5"/>
        <v>#DIV/0!</v>
      </c>
      <c r="AO131" s="235">
        <f t="shared" si="6"/>
        <v>0</v>
      </c>
      <c r="AP131" s="235">
        <f t="shared" si="7"/>
        <v>0</v>
      </c>
      <c r="AQ131" s="236">
        <f t="shared" si="8"/>
        <v>0</v>
      </c>
      <c r="AR131" s="235">
        <f t="shared" si="9"/>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5"/>
        <v>#DIV/0!</v>
      </c>
      <c r="AO132" s="235">
        <f t="shared" si="6"/>
        <v>0</v>
      </c>
      <c r="AP132" s="235">
        <f t="shared" si="7"/>
        <v>0</v>
      </c>
      <c r="AQ132" s="236">
        <f t="shared" si="8"/>
        <v>0</v>
      </c>
      <c r="AR132" s="235">
        <f t="shared" si="9"/>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5"/>
        <v>#DIV/0!</v>
      </c>
      <c r="AO133" s="235">
        <f t="shared" si="6"/>
        <v>0</v>
      </c>
      <c r="AP133" s="235">
        <f t="shared" si="7"/>
        <v>0</v>
      </c>
      <c r="AQ133" s="236">
        <f t="shared" si="8"/>
        <v>0</v>
      </c>
      <c r="AR133" s="235">
        <f t="shared" si="9"/>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5"/>
        <v>#DIV/0!</v>
      </c>
      <c r="AO134" s="235">
        <f t="shared" si="6"/>
        <v>0</v>
      </c>
      <c r="AP134" s="235">
        <f t="shared" si="7"/>
        <v>0</v>
      </c>
      <c r="AQ134" s="236">
        <f t="shared" si="8"/>
        <v>0</v>
      </c>
      <c r="AR134" s="235">
        <f t="shared" si="9"/>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5"/>
        <v>#DIV/0!</v>
      </c>
      <c r="AO135" s="235">
        <f t="shared" si="6"/>
        <v>0</v>
      </c>
      <c r="AP135" s="235">
        <f t="shared" si="7"/>
        <v>0</v>
      </c>
      <c r="AQ135" s="236">
        <f t="shared" si="8"/>
        <v>0</v>
      </c>
      <c r="AR135" s="235">
        <f t="shared" si="9"/>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5"/>
        <v>#DIV/0!</v>
      </c>
      <c r="AO136" s="235">
        <f t="shared" si="6"/>
        <v>0</v>
      </c>
      <c r="AP136" s="235">
        <f t="shared" si="7"/>
        <v>0</v>
      </c>
      <c r="AQ136" s="236">
        <f t="shared" si="8"/>
        <v>0</v>
      </c>
      <c r="AR136" s="235">
        <f t="shared" si="9"/>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5"/>
        <v>#DIV/0!</v>
      </c>
      <c r="AO137" s="235">
        <f t="shared" si="6"/>
        <v>0</v>
      </c>
      <c r="AP137" s="235">
        <f t="shared" si="7"/>
        <v>0</v>
      </c>
      <c r="AQ137" s="236">
        <f t="shared" si="8"/>
        <v>0</v>
      </c>
      <c r="AR137" s="235">
        <f t="shared" si="9"/>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5"/>
        <v>#DIV/0!</v>
      </c>
      <c r="AO138" s="235">
        <f t="shared" si="6"/>
        <v>0</v>
      </c>
      <c r="AP138" s="235">
        <f t="shared" si="7"/>
        <v>0</v>
      </c>
      <c r="AQ138" s="236">
        <f t="shared" si="8"/>
        <v>0</v>
      </c>
      <c r="AR138" s="235">
        <f t="shared" si="9"/>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5"/>
        <v>#DIV/0!</v>
      </c>
      <c r="AO139" s="235">
        <f t="shared" si="6"/>
        <v>0</v>
      </c>
      <c r="AP139" s="235">
        <f t="shared" si="7"/>
        <v>0</v>
      </c>
      <c r="AQ139" s="236">
        <f t="shared" si="8"/>
        <v>0</v>
      </c>
      <c r="AR139" s="235">
        <f t="shared" si="9"/>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5"/>
        <v>#DIV/0!</v>
      </c>
      <c r="AO140" s="235">
        <f t="shared" si="6"/>
        <v>0</v>
      </c>
      <c r="AP140" s="235">
        <f t="shared" si="7"/>
        <v>0</v>
      </c>
      <c r="AQ140" s="236">
        <f t="shared" si="8"/>
        <v>0</v>
      </c>
      <c r="AR140" s="235">
        <f t="shared" si="9"/>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5"/>
        <v>#DIV/0!</v>
      </c>
      <c r="AO141" s="235">
        <f t="shared" si="6"/>
        <v>0</v>
      </c>
      <c r="AP141" s="235">
        <f t="shared" si="7"/>
        <v>0</v>
      </c>
      <c r="AQ141" s="236">
        <f t="shared" si="8"/>
        <v>0</v>
      </c>
      <c r="AR141" s="235">
        <f t="shared" si="9"/>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5"/>
        <v>#DIV/0!</v>
      </c>
      <c r="AO142" s="235">
        <f t="shared" si="6"/>
        <v>0</v>
      </c>
      <c r="AP142" s="235">
        <f t="shared" si="7"/>
        <v>0</v>
      </c>
      <c r="AQ142" s="236">
        <f t="shared" si="8"/>
        <v>0</v>
      </c>
      <c r="AR142" s="235">
        <f t="shared" si="9"/>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5"/>
        <v>#DIV/0!</v>
      </c>
      <c r="AO143" s="235">
        <f t="shared" si="6"/>
        <v>0</v>
      </c>
      <c r="AP143" s="235">
        <f t="shared" si="7"/>
        <v>0</v>
      </c>
      <c r="AQ143" s="236">
        <f t="shared" si="8"/>
        <v>0</v>
      </c>
      <c r="AR143" s="235">
        <f t="shared" si="9"/>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5"/>
        <v>#DIV/0!</v>
      </c>
      <c r="AO144" s="235">
        <f t="shared" si="6"/>
        <v>0</v>
      </c>
      <c r="AP144" s="235">
        <f t="shared" si="7"/>
        <v>0</v>
      </c>
      <c r="AQ144" s="236">
        <f t="shared" si="8"/>
        <v>0</v>
      </c>
      <c r="AR144" s="235">
        <f t="shared" si="9"/>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5"/>
        <v>#DIV/0!</v>
      </c>
      <c r="AO145" s="235">
        <f t="shared" si="6"/>
        <v>0</v>
      </c>
      <c r="AP145" s="235">
        <f t="shared" si="7"/>
        <v>0</v>
      </c>
      <c r="AQ145" s="236">
        <f t="shared" si="8"/>
        <v>0</v>
      </c>
      <c r="AR145" s="235">
        <f t="shared" si="9"/>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5"/>
        <v>#DIV/0!</v>
      </c>
      <c r="AO146" s="235">
        <f t="shared" si="6"/>
        <v>0</v>
      </c>
      <c r="AP146" s="235">
        <f t="shared" si="7"/>
        <v>0</v>
      </c>
      <c r="AQ146" s="236">
        <f t="shared" si="8"/>
        <v>0</v>
      </c>
      <c r="AR146" s="235">
        <f t="shared" si="9"/>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5"/>
        <v>#DIV/0!</v>
      </c>
      <c r="AO147" s="235">
        <f t="shared" si="6"/>
        <v>0</v>
      </c>
      <c r="AP147" s="235">
        <f t="shared" si="7"/>
        <v>0</v>
      </c>
      <c r="AQ147" s="236">
        <f t="shared" si="8"/>
        <v>0</v>
      </c>
      <c r="AR147" s="235">
        <f t="shared" si="9"/>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5"/>
        <v>#DIV/0!</v>
      </c>
      <c r="AO148" s="235">
        <f t="shared" si="6"/>
        <v>0</v>
      </c>
      <c r="AP148" s="235">
        <f t="shared" si="7"/>
        <v>0</v>
      </c>
      <c r="AQ148" s="236">
        <f t="shared" si="8"/>
        <v>0</v>
      </c>
      <c r="AR148" s="235">
        <f t="shared" si="9"/>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5"/>
        <v>#DIV/0!</v>
      </c>
      <c r="AO149" s="235">
        <f t="shared" si="6"/>
        <v>0</v>
      </c>
      <c r="AP149" s="235">
        <f t="shared" si="7"/>
        <v>0</v>
      </c>
      <c r="AQ149" s="236">
        <f t="shared" si="8"/>
        <v>0</v>
      </c>
      <c r="AR149" s="235">
        <f t="shared" si="9"/>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5"/>
        <v>#DIV/0!</v>
      </c>
      <c r="AO150" s="235">
        <f t="shared" si="6"/>
        <v>0</v>
      </c>
      <c r="AP150" s="235">
        <f t="shared" si="7"/>
        <v>0</v>
      </c>
      <c r="AQ150" s="236">
        <f t="shared" si="8"/>
        <v>0</v>
      </c>
      <c r="AR150" s="235">
        <f t="shared" si="9"/>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5"/>
        <v>#DIV/0!</v>
      </c>
      <c r="AO151" s="235">
        <f t="shared" si="6"/>
        <v>0</v>
      </c>
      <c r="AP151" s="235">
        <f t="shared" si="7"/>
        <v>0</v>
      </c>
      <c r="AQ151" s="236">
        <f t="shared" si="8"/>
        <v>0</v>
      </c>
      <c r="AR151" s="235">
        <f t="shared" si="9"/>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5"/>
        <v>#DIV/0!</v>
      </c>
      <c r="AO152" s="235">
        <f t="shared" si="6"/>
        <v>0</v>
      </c>
      <c r="AP152" s="235">
        <f t="shared" si="7"/>
        <v>0</v>
      </c>
      <c r="AQ152" s="236">
        <f t="shared" si="8"/>
        <v>0</v>
      </c>
      <c r="AR152" s="235">
        <f t="shared" si="9"/>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5"/>
        <v>#DIV/0!</v>
      </c>
      <c r="AO153" s="235">
        <f t="shared" si="6"/>
        <v>0</v>
      </c>
      <c r="AP153" s="235">
        <f t="shared" si="7"/>
        <v>0</v>
      </c>
      <c r="AQ153" s="236">
        <f t="shared" si="8"/>
        <v>0</v>
      </c>
      <c r="AR153" s="235">
        <f t="shared" si="9"/>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5"/>
        <v>#DIV/0!</v>
      </c>
      <c r="AO154" s="235">
        <f t="shared" si="6"/>
        <v>0</v>
      </c>
      <c r="AP154" s="235">
        <f t="shared" si="7"/>
        <v>0</v>
      </c>
      <c r="AQ154" s="236">
        <f t="shared" si="8"/>
        <v>0</v>
      </c>
      <c r="AR154" s="235">
        <f t="shared" si="9"/>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5"/>
        <v>#DIV/0!</v>
      </c>
      <c r="AO155" s="235">
        <f t="shared" si="6"/>
        <v>0</v>
      </c>
      <c r="AP155" s="235">
        <f t="shared" si="7"/>
        <v>0</v>
      </c>
      <c r="AQ155" s="236">
        <f t="shared" si="8"/>
        <v>0</v>
      </c>
      <c r="AR155" s="235">
        <f t="shared" si="9"/>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5"/>
        <v>#DIV/0!</v>
      </c>
      <c r="AO156" s="235">
        <f t="shared" si="6"/>
        <v>0</v>
      </c>
      <c r="AP156" s="235">
        <f t="shared" si="7"/>
        <v>0</v>
      </c>
      <c r="AQ156" s="236">
        <f t="shared" si="8"/>
        <v>0</v>
      </c>
      <c r="AR156" s="235">
        <f t="shared" si="9"/>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5"/>
        <v>#DIV/0!</v>
      </c>
      <c r="AO157" s="235">
        <f t="shared" si="6"/>
        <v>0</v>
      </c>
      <c r="AP157" s="235">
        <f t="shared" si="7"/>
        <v>0</v>
      </c>
      <c r="AQ157" s="236">
        <f t="shared" si="8"/>
        <v>0</v>
      </c>
      <c r="AR157" s="235">
        <f t="shared" si="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17">
    <sortCondition descending="1" ref="AN95:AN117"/>
  </sortState>
  <pageMargins left="0.7" right="0.7" top="0.75" bottom="0.75" header="0.3" footer="0.3"/>
  <pageSetup scale="42"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B2" sqref="B2"/>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271</v>
      </c>
      <c r="C2" s="28">
        <f>SUM(F2:AN2)</f>
        <v>1958</v>
      </c>
      <c r="D2" s="28">
        <f>COUNT(F2:AN2)*3</f>
        <v>15</v>
      </c>
      <c r="E2" s="141">
        <f>C2/D2</f>
        <v>130.53333333333333</v>
      </c>
      <c r="F2" s="110"/>
      <c r="G2" s="110">
        <v>455</v>
      </c>
      <c r="H2" s="110">
        <v>353</v>
      </c>
      <c r="I2" s="110"/>
      <c r="J2" s="110">
        <v>416</v>
      </c>
      <c r="K2" s="110"/>
      <c r="L2" s="110"/>
      <c r="M2" s="110">
        <v>410</v>
      </c>
      <c r="N2" s="110">
        <v>324</v>
      </c>
      <c r="O2" s="110"/>
      <c r="P2" s="110"/>
      <c r="Q2" s="110"/>
      <c r="R2" s="110"/>
      <c r="S2" s="110"/>
      <c r="T2" s="110"/>
      <c r="U2" s="110"/>
      <c r="V2" s="110"/>
      <c r="W2" s="110"/>
      <c r="X2" s="110"/>
      <c r="Y2" s="110"/>
      <c r="Z2" s="110"/>
      <c r="AA2" s="110"/>
      <c r="AB2" s="110"/>
      <c r="AC2" s="110"/>
      <c r="AD2" s="110"/>
      <c r="AE2" s="110"/>
      <c r="AF2" s="110"/>
    </row>
    <row r="3" spans="1:50" s="9" customFormat="1">
      <c r="A3" s="21">
        <v>67</v>
      </c>
      <c r="B3" s="86" t="s">
        <v>221</v>
      </c>
      <c r="C3" s="28">
        <f>SUM(F3:AN3)</f>
        <v>1515</v>
      </c>
      <c r="D3" s="28">
        <f>COUNT(F3:AN3)*3</f>
        <v>12</v>
      </c>
      <c r="E3" s="141">
        <f>C3/D3</f>
        <v>126.25</v>
      </c>
      <c r="F3" s="9">
        <v>373</v>
      </c>
      <c r="G3" s="9">
        <v>412</v>
      </c>
      <c r="I3" s="9">
        <v>358</v>
      </c>
      <c r="L3" s="9">
        <v>372</v>
      </c>
      <c r="W3" s="110"/>
      <c r="X3" s="110"/>
      <c r="Y3" s="110"/>
      <c r="Z3" s="110"/>
      <c r="AA3" s="110"/>
      <c r="AB3" s="110"/>
      <c r="AC3" s="110"/>
      <c r="AD3" s="110"/>
      <c r="AE3" s="110"/>
      <c r="AF3" s="110"/>
      <c r="AG3" s="110"/>
      <c r="AH3" s="110"/>
      <c r="AI3" s="110"/>
      <c r="AJ3" s="110"/>
      <c r="AK3" s="110"/>
      <c r="AL3" s="110"/>
      <c r="AM3" s="110"/>
      <c r="AN3" s="110"/>
    </row>
    <row r="4" spans="1:50" s="9" customFormat="1">
      <c r="A4" s="21">
        <v>31</v>
      </c>
      <c r="B4" s="86" t="s">
        <v>261</v>
      </c>
      <c r="C4" s="28">
        <f>SUM(F4:AN4)</f>
        <v>1502</v>
      </c>
      <c r="D4" s="28">
        <f>COUNT(F4:AN4)*3</f>
        <v>12</v>
      </c>
      <c r="E4" s="141">
        <f>C4/D4</f>
        <v>125.16666666666667</v>
      </c>
      <c r="F4" s="110">
        <v>382</v>
      </c>
      <c r="G4" s="110"/>
      <c r="H4" s="110">
        <v>389</v>
      </c>
      <c r="I4" s="110"/>
      <c r="J4" s="110">
        <v>347</v>
      </c>
      <c r="K4" s="110">
        <v>384</v>
      </c>
      <c r="L4" s="110"/>
      <c r="M4" s="110"/>
      <c r="N4" s="110"/>
      <c r="O4" s="110"/>
      <c r="P4" s="110"/>
      <c r="Q4" s="110"/>
      <c r="R4" s="110"/>
      <c r="S4" s="110"/>
      <c r="T4" s="110"/>
      <c r="U4" s="110"/>
      <c r="V4" s="110"/>
      <c r="W4" s="110"/>
      <c r="X4" s="110"/>
      <c r="Y4" s="110"/>
      <c r="Z4" s="110"/>
      <c r="AA4" s="110"/>
      <c r="AB4" s="110"/>
      <c r="AC4" s="110"/>
      <c r="AD4" s="110"/>
      <c r="AE4" s="110"/>
      <c r="AF4" s="110"/>
    </row>
    <row r="5" spans="1:50" s="9" customFormat="1">
      <c r="A5" s="21">
        <v>35</v>
      </c>
      <c r="B5" s="86" t="s">
        <v>270</v>
      </c>
      <c r="C5" s="28">
        <f>SUM(F5:AN5)</f>
        <v>1125</v>
      </c>
      <c r="D5" s="28">
        <f>COUNT(F5:AN5)*3</f>
        <v>9</v>
      </c>
      <c r="E5" s="141">
        <f>C5/D5</f>
        <v>125</v>
      </c>
      <c r="F5" s="110"/>
      <c r="G5" s="110">
        <v>388</v>
      </c>
      <c r="H5" s="110">
        <v>396</v>
      </c>
      <c r="I5" s="110"/>
      <c r="J5" s="110"/>
      <c r="K5" s="110"/>
      <c r="L5" s="110"/>
      <c r="M5" s="110">
        <v>341</v>
      </c>
      <c r="N5" s="110"/>
      <c r="O5" s="110"/>
      <c r="P5" s="110"/>
      <c r="Q5" s="110"/>
      <c r="R5" s="110"/>
      <c r="S5" s="110"/>
      <c r="T5" s="110"/>
      <c r="U5" s="110"/>
      <c r="V5" s="110"/>
      <c r="W5" s="110"/>
      <c r="X5" s="110"/>
      <c r="Y5" s="110"/>
      <c r="Z5" s="110"/>
      <c r="AA5" s="110"/>
      <c r="AB5" s="110"/>
      <c r="AC5" s="110"/>
      <c r="AD5" s="110"/>
      <c r="AE5" s="110"/>
      <c r="AF5" s="110"/>
    </row>
    <row r="6" spans="1:50" s="9" customFormat="1">
      <c r="A6" s="21">
        <v>63</v>
      </c>
      <c r="B6" s="86" t="s">
        <v>80</v>
      </c>
      <c r="C6" s="28">
        <f>SUM(F6:AN6)</f>
        <v>1119</v>
      </c>
      <c r="D6" s="28">
        <f>COUNT(F6:AN6)*3</f>
        <v>9</v>
      </c>
      <c r="E6" s="141">
        <f>C6/D6</f>
        <v>124.33333333333333</v>
      </c>
      <c r="F6" s="110">
        <v>374</v>
      </c>
      <c r="G6" s="110">
        <v>346</v>
      </c>
      <c r="H6" s="110"/>
      <c r="I6" s="110"/>
      <c r="J6" s="110"/>
      <c r="K6" s="110"/>
      <c r="L6" s="110">
        <v>399</v>
      </c>
      <c r="M6" s="110"/>
      <c r="N6" s="110"/>
      <c r="O6" s="110"/>
      <c r="P6" s="110"/>
      <c r="Q6" s="110"/>
      <c r="R6" s="110"/>
      <c r="S6" s="110"/>
      <c r="T6" s="110"/>
      <c r="U6" s="110"/>
      <c r="V6" s="110"/>
      <c r="W6" s="110"/>
      <c r="X6" s="110"/>
      <c r="Y6" s="110"/>
      <c r="Z6" s="110"/>
      <c r="AA6" s="110"/>
      <c r="AB6" s="110"/>
      <c r="AC6" s="110"/>
      <c r="AD6" s="110"/>
      <c r="AE6" s="110"/>
      <c r="AF6" s="110"/>
    </row>
    <row r="7" spans="1:50" s="9" customFormat="1">
      <c r="A7" s="21">
        <v>54</v>
      </c>
      <c r="B7" s="86" t="s">
        <v>264</v>
      </c>
      <c r="C7" s="28">
        <f>SUM(F7:AN7)</f>
        <v>745</v>
      </c>
      <c r="D7" s="28">
        <f>COUNT(F7:AN7)*3</f>
        <v>6</v>
      </c>
      <c r="E7" s="141">
        <f>C7/D7</f>
        <v>124.16666666666667</v>
      </c>
      <c r="F7" s="110"/>
      <c r="G7" s="110"/>
      <c r="H7" s="110"/>
      <c r="I7" s="110"/>
      <c r="J7" s="110">
        <v>335</v>
      </c>
      <c r="K7" s="110"/>
      <c r="L7" s="110">
        <v>410</v>
      </c>
      <c r="M7" s="110"/>
      <c r="N7" s="110"/>
      <c r="O7" s="110"/>
      <c r="P7" s="110"/>
      <c r="Q7" s="110"/>
      <c r="R7" s="110"/>
      <c r="S7" s="110"/>
      <c r="T7" s="110"/>
      <c r="U7" s="110"/>
      <c r="V7" s="110"/>
      <c r="W7" s="110"/>
      <c r="X7" s="110"/>
      <c r="Y7" s="110"/>
      <c r="Z7" s="110"/>
      <c r="AA7" s="110"/>
      <c r="AB7" s="110"/>
      <c r="AC7" s="110"/>
      <c r="AD7" s="110"/>
      <c r="AE7" s="110"/>
      <c r="AF7" s="110"/>
    </row>
    <row r="8" spans="1:50" s="8" customFormat="1">
      <c r="A8" s="21">
        <v>47</v>
      </c>
      <c r="B8" s="444" t="s">
        <v>323</v>
      </c>
      <c r="C8" s="28">
        <f>SUM(F8:AN8)</f>
        <v>1475</v>
      </c>
      <c r="D8" s="28">
        <f>COUNT(F8:AN8)*3</f>
        <v>12</v>
      </c>
      <c r="E8" s="141">
        <f>C8/D8</f>
        <v>122.91666666666667</v>
      </c>
      <c r="F8" s="110">
        <v>357</v>
      </c>
      <c r="G8" s="110"/>
      <c r="H8" s="445">
        <v>385</v>
      </c>
      <c r="I8" s="445"/>
      <c r="J8" s="445"/>
      <c r="K8" s="445"/>
      <c r="L8" s="445"/>
      <c r="M8" s="445">
        <v>409</v>
      </c>
      <c r="N8" s="445">
        <v>324</v>
      </c>
      <c r="O8" s="445"/>
      <c r="P8" s="445"/>
      <c r="Q8" s="445"/>
      <c r="R8" s="445"/>
      <c r="S8" s="445"/>
      <c r="T8" s="445"/>
      <c r="U8" s="445"/>
      <c r="V8" s="445"/>
      <c r="W8" s="445"/>
      <c r="X8" s="445"/>
      <c r="Y8" s="445"/>
      <c r="Z8" s="445"/>
      <c r="AA8" s="445"/>
      <c r="AB8" s="445"/>
      <c r="AC8" s="445"/>
      <c r="AD8" s="445"/>
      <c r="AE8" s="445"/>
      <c r="AF8" s="445"/>
      <c r="AG8" s="446"/>
      <c r="AH8" s="446"/>
      <c r="AI8" s="446"/>
      <c r="AJ8" s="446"/>
      <c r="AK8" s="446"/>
      <c r="AL8" s="446"/>
      <c r="AM8" s="446"/>
      <c r="AN8" s="446"/>
    </row>
    <row r="9" spans="1:50" s="13" customFormat="1">
      <c r="A9" s="21">
        <v>39</v>
      </c>
      <c r="B9" s="87" t="s">
        <v>269</v>
      </c>
      <c r="C9" s="28">
        <f>SUM(F9:AN9)</f>
        <v>1836</v>
      </c>
      <c r="D9" s="28">
        <f>COUNT(F9:AN9)*3</f>
        <v>15</v>
      </c>
      <c r="E9" s="141">
        <f>C9/D9</f>
        <v>122.4</v>
      </c>
      <c r="F9" s="110"/>
      <c r="G9" s="110">
        <v>377</v>
      </c>
      <c r="H9" s="35">
        <v>352</v>
      </c>
      <c r="I9" s="35"/>
      <c r="J9" s="35">
        <v>361</v>
      </c>
      <c r="K9" s="35"/>
      <c r="L9" s="35"/>
      <c r="M9" s="35">
        <v>371</v>
      </c>
      <c r="N9" s="35">
        <v>375</v>
      </c>
      <c r="O9" s="35"/>
      <c r="P9" s="35"/>
      <c r="Q9" s="35"/>
      <c r="R9" s="35"/>
      <c r="S9" s="35"/>
      <c r="T9" s="35"/>
      <c r="U9" s="35"/>
      <c r="V9" s="35"/>
      <c r="W9" s="35"/>
      <c r="X9" s="35"/>
      <c r="Y9" s="35"/>
      <c r="Z9" s="35"/>
      <c r="AA9" s="35"/>
      <c r="AB9" s="35"/>
      <c r="AC9" s="35"/>
      <c r="AD9" s="35"/>
      <c r="AE9" s="35"/>
      <c r="AF9" s="35"/>
    </row>
    <row r="10" spans="1:50" s="8" customFormat="1">
      <c r="A10" s="21">
        <v>24</v>
      </c>
      <c r="B10" s="444" t="s">
        <v>229</v>
      </c>
      <c r="C10" s="28">
        <f>SUM(F10:AN10)</f>
        <v>1454</v>
      </c>
      <c r="D10" s="28">
        <f>COUNT(F10:AN10)*3</f>
        <v>12</v>
      </c>
      <c r="E10" s="141">
        <f>C10/D10</f>
        <v>121.16666666666667</v>
      </c>
      <c r="F10" s="110"/>
      <c r="G10" s="9">
        <v>311</v>
      </c>
      <c r="H10" s="446">
        <v>420</v>
      </c>
      <c r="I10" s="446"/>
      <c r="J10" s="446">
        <v>329</v>
      </c>
      <c r="K10" s="446"/>
      <c r="L10" s="446">
        <v>394</v>
      </c>
      <c r="M10" s="446"/>
      <c r="N10" s="446"/>
      <c r="O10" s="446"/>
      <c r="P10" s="446"/>
      <c r="Q10" s="446"/>
      <c r="R10" s="446"/>
      <c r="S10" s="446"/>
      <c r="T10" s="446"/>
      <c r="U10" s="446"/>
      <c r="V10" s="446"/>
      <c r="W10" s="445"/>
      <c r="X10" s="445"/>
      <c r="Y10" s="445"/>
      <c r="Z10" s="445"/>
      <c r="AA10" s="445"/>
      <c r="AB10" s="445"/>
      <c r="AC10" s="445"/>
      <c r="AD10" s="445"/>
      <c r="AE10" s="445"/>
      <c r="AF10" s="445"/>
      <c r="AG10" s="445"/>
      <c r="AH10" s="445"/>
      <c r="AI10" s="445"/>
      <c r="AJ10" s="445"/>
      <c r="AK10" s="445"/>
      <c r="AL10" s="445"/>
      <c r="AM10" s="445"/>
      <c r="AN10" s="445"/>
    </row>
    <row r="11" spans="1:50" s="13" customFormat="1">
      <c r="A11" s="21">
        <v>41</v>
      </c>
      <c r="B11" s="87" t="s">
        <v>255</v>
      </c>
      <c r="C11" s="28">
        <f>SUM(F11:AN11)</f>
        <v>1448</v>
      </c>
      <c r="D11" s="28">
        <f>COUNT(F11:AN11)*3</f>
        <v>12</v>
      </c>
      <c r="E11" s="141">
        <f>C11/D11</f>
        <v>120.66666666666667</v>
      </c>
      <c r="F11" s="9"/>
      <c r="G11" s="9">
        <v>371</v>
      </c>
      <c r="H11" s="13">
        <v>369</v>
      </c>
      <c r="I11" s="13">
        <v>378</v>
      </c>
      <c r="L11" s="13">
        <v>330</v>
      </c>
      <c r="W11" s="35"/>
      <c r="X11" s="35"/>
      <c r="Y11" s="35"/>
      <c r="Z11" s="35"/>
      <c r="AA11" s="35"/>
      <c r="AB11" s="35"/>
      <c r="AC11" s="35"/>
      <c r="AD11" s="35"/>
      <c r="AE11" s="35"/>
      <c r="AF11" s="35"/>
      <c r="AG11" s="35"/>
      <c r="AH11" s="35"/>
      <c r="AI11" s="35"/>
      <c r="AJ11" s="35"/>
      <c r="AK11" s="35"/>
      <c r="AL11" s="35"/>
      <c r="AM11" s="35"/>
      <c r="AN11" s="35"/>
    </row>
    <row r="12" spans="1:50" s="8" customFormat="1">
      <c r="A12" s="21">
        <v>50</v>
      </c>
      <c r="B12" s="87" t="s">
        <v>274</v>
      </c>
      <c r="C12" s="28">
        <f>SUM(F12:AN12)</f>
        <v>1797</v>
      </c>
      <c r="D12" s="28">
        <f>COUNT(F12:AN12)*3</f>
        <v>15</v>
      </c>
      <c r="E12" s="141">
        <f>C12/D12</f>
        <v>119.8</v>
      </c>
      <c r="F12" s="110">
        <v>353</v>
      </c>
      <c r="G12" s="35"/>
      <c r="H12" s="35">
        <v>369</v>
      </c>
      <c r="I12" s="35"/>
      <c r="J12" s="35"/>
      <c r="K12" s="35">
        <v>351</v>
      </c>
      <c r="L12" s="35"/>
      <c r="M12" s="35">
        <v>355</v>
      </c>
      <c r="N12" s="35">
        <v>369</v>
      </c>
      <c r="O12" s="35"/>
      <c r="P12" s="35"/>
      <c r="Q12" s="35"/>
      <c r="R12" s="35"/>
      <c r="S12" s="35"/>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43</v>
      </c>
      <c r="B13" s="444" t="s">
        <v>254</v>
      </c>
      <c r="C13" s="28">
        <f>SUM(F13:AN13)</f>
        <v>1078</v>
      </c>
      <c r="D13" s="28">
        <f>COUNT(F13:AN13)*3</f>
        <v>9</v>
      </c>
      <c r="E13" s="141">
        <f>C13/D13</f>
        <v>119.77777777777777</v>
      </c>
      <c r="F13" s="110"/>
      <c r="G13" s="110">
        <v>380</v>
      </c>
      <c r="H13" s="35">
        <v>338</v>
      </c>
      <c r="I13" s="35">
        <v>360</v>
      </c>
      <c r="J13" s="35"/>
      <c r="K13" s="35"/>
      <c r="L13" s="35"/>
      <c r="M13" s="35"/>
      <c r="N13" s="35"/>
      <c r="O13" s="35"/>
      <c r="P13" s="35"/>
      <c r="Q13" s="35"/>
      <c r="R13" s="35"/>
      <c r="S13" s="35"/>
      <c r="T13" s="35"/>
      <c r="U13" s="35"/>
      <c r="V13" s="35"/>
      <c r="W13" s="35"/>
      <c r="X13" s="35"/>
      <c r="Y13" s="35"/>
      <c r="Z13" s="35"/>
      <c r="AA13" s="35"/>
      <c r="AB13" s="35"/>
      <c r="AC13" s="35"/>
      <c r="AD13" s="35"/>
      <c r="AE13" s="35"/>
      <c r="AF13" s="35"/>
    </row>
    <row r="14" spans="1:50" s="8" customFormat="1">
      <c r="A14" s="21">
        <v>49</v>
      </c>
      <c r="B14" s="87" t="s">
        <v>276</v>
      </c>
      <c r="C14" s="28">
        <f>SUM(F14:AN14)</f>
        <v>1779</v>
      </c>
      <c r="D14" s="28">
        <f>COUNT(F14:AN14)*3</f>
        <v>15</v>
      </c>
      <c r="E14" s="141">
        <f>C14/D14</f>
        <v>118.6</v>
      </c>
      <c r="F14" s="110">
        <v>327</v>
      </c>
      <c r="G14" s="110"/>
      <c r="H14" s="445">
        <v>373</v>
      </c>
      <c r="I14" s="445"/>
      <c r="J14" s="445"/>
      <c r="K14" s="445">
        <v>356</v>
      </c>
      <c r="L14" s="445"/>
      <c r="M14" s="445">
        <v>383</v>
      </c>
      <c r="N14" s="445">
        <v>340</v>
      </c>
      <c r="O14" s="445"/>
      <c r="P14" s="445"/>
      <c r="Q14" s="445"/>
      <c r="R14" s="445"/>
      <c r="S14" s="445"/>
      <c r="T14" s="445"/>
      <c r="U14" s="445"/>
      <c r="V14" s="445"/>
      <c r="W14" s="445"/>
      <c r="X14" s="445"/>
      <c r="Y14" s="445"/>
      <c r="Z14" s="445"/>
      <c r="AA14" s="445"/>
      <c r="AB14" s="445"/>
      <c r="AC14" s="445"/>
      <c r="AD14" s="445"/>
      <c r="AE14" s="445"/>
      <c r="AF14" s="445"/>
      <c r="AG14" s="446"/>
      <c r="AH14" s="446"/>
      <c r="AI14" s="446"/>
      <c r="AJ14" s="446"/>
      <c r="AK14" s="446"/>
      <c r="AL14" s="446"/>
      <c r="AM14" s="446"/>
      <c r="AN14" s="446"/>
    </row>
    <row r="15" spans="1:50" s="13" customFormat="1">
      <c r="A15" s="21">
        <v>6</v>
      </c>
      <c r="B15" s="444" t="s">
        <v>288</v>
      </c>
      <c r="C15" s="28">
        <f>SUM(F15:AN15)</f>
        <v>1064</v>
      </c>
      <c r="D15" s="28">
        <f>COUNT(F15:AN15)*3</f>
        <v>9</v>
      </c>
      <c r="E15" s="141">
        <f>C15/D15</f>
        <v>118.22222222222223</v>
      </c>
      <c r="F15" s="110">
        <v>385</v>
      </c>
      <c r="G15" s="110"/>
      <c r="H15" s="35"/>
      <c r="I15" s="35"/>
      <c r="J15" s="35"/>
      <c r="K15" s="35">
        <v>323</v>
      </c>
      <c r="L15" s="35">
        <v>356</v>
      </c>
      <c r="M15" s="35"/>
      <c r="N15" s="35"/>
      <c r="O15" s="35"/>
      <c r="P15" s="35"/>
      <c r="Q15" s="35"/>
      <c r="R15" s="35"/>
      <c r="S15" s="35"/>
      <c r="T15" s="35"/>
      <c r="U15" s="35"/>
      <c r="V15" s="35"/>
      <c r="W15" s="35"/>
      <c r="X15" s="35"/>
      <c r="Y15" s="35"/>
      <c r="Z15" s="35"/>
      <c r="AA15" s="35"/>
      <c r="AB15" s="35"/>
      <c r="AC15" s="35"/>
      <c r="AD15" s="35"/>
      <c r="AE15" s="35"/>
      <c r="AF15" s="35"/>
    </row>
    <row r="16" spans="1:50" s="8" customFormat="1">
      <c r="A16" s="21">
        <v>64</v>
      </c>
      <c r="B16" s="87" t="s">
        <v>165</v>
      </c>
      <c r="C16" s="28">
        <f>SUM(F16:AN16)</f>
        <v>1063</v>
      </c>
      <c r="D16" s="28">
        <f>COUNT(F16:AN16)*3</f>
        <v>9</v>
      </c>
      <c r="E16" s="141">
        <f>C16/D16</f>
        <v>118.11111111111111</v>
      </c>
      <c r="F16" s="9">
        <v>363</v>
      </c>
      <c r="G16" s="9">
        <v>320</v>
      </c>
      <c r="H16" s="446"/>
      <c r="I16" s="446"/>
      <c r="J16" s="446"/>
      <c r="K16" s="446"/>
      <c r="L16" s="446">
        <v>380</v>
      </c>
      <c r="M16" s="446"/>
      <c r="N16" s="446"/>
      <c r="O16" s="446"/>
      <c r="P16" s="446"/>
      <c r="Q16" s="446"/>
      <c r="R16" s="446"/>
      <c r="S16" s="446"/>
      <c r="T16" s="446"/>
      <c r="U16" s="446"/>
      <c r="V16" s="446"/>
      <c r="W16" s="445"/>
      <c r="X16" s="445"/>
      <c r="Y16" s="445"/>
      <c r="Z16" s="445"/>
      <c r="AA16" s="445"/>
      <c r="AB16" s="445"/>
      <c r="AC16" s="445"/>
      <c r="AD16" s="445"/>
      <c r="AE16" s="445"/>
      <c r="AF16" s="445"/>
      <c r="AG16" s="445"/>
      <c r="AH16" s="445"/>
      <c r="AI16" s="445"/>
      <c r="AJ16" s="445"/>
      <c r="AK16" s="445"/>
      <c r="AL16" s="445"/>
      <c r="AM16" s="445"/>
      <c r="AN16" s="445"/>
    </row>
    <row r="17" spans="1:55" s="13" customFormat="1">
      <c r="A17" s="21">
        <v>44</v>
      </c>
      <c r="B17" s="444" t="s">
        <v>256</v>
      </c>
      <c r="C17" s="28">
        <f>SUM(F17:AN17)</f>
        <v>1416</v>
      </c>
      <c r="D17" s="28">
        <f>COUNT(F17:AN17)*3</f>
        <v>12</v>
      </c>
      <c r="E17" s="141">
        <f>C17/D17</f>
        <v>118</v>
      </c>
      <c r="F17" s="110"/>
      <c r="G17" s="110">
        <v>381</v>
      </c>
      <c r="H17" s="35">
        <v>354</v>
      </c>
      <c r="I17" s="35">
        <v>335</v>
      </c>
      <c r="J17" s="35"/>
      <c r="K17" s="35"/>
      <c r="L17" s="35">
        <v>346</v>
      </c>
      <c r="M17" s="35"/>
      <c r="N17" s="35"/>
      <c r="O17" s="35"/>
      <c r="P17" s="35"/>
      <c r="Q17" s="35"/>
      <c r="R17" s="35"/>
      <c r="S17" s="35"/>
      <c r="T17" s="35"/>
      <c r="U17" s="35"/>
      <c r="V17" s="35"/>
      <c r="W17" s="35"/>
      <c r="X17" s="35"/>
      <c r="Y17" s="35"/>
      <c r="Z17" s="35"/>
      <c r="AA17" s="35"/>
      <c r="AB17" s="35"/>
      <c r="AC17" s="35"/>
      <c r="AD17" s="35"/>
      <c r="AE17" s="35"/>
      <c r="AF17" s="35"/>
    </row>
    <row r="18" spans="1:55">
      <c r="A18" s="21">
        <v>65</v>
      </c>
      <c r="B18" s="87" t="s">
        <v>166</v>
      </c>
      <c r="C18" s="28">
        <f>SUM(F18:AN18)</f>
        <v>1416</v>
      </c>
      <c r="D18" s="28">
        <f>COUNT(F18:AN18)*3</f>
        <v>12</v>
      </c>
      <c r="E18" s="141">
        <f>C18/D18</f>
        <v>118</v>
      </c>
      <c r="F18" s="9">
        <v>340</v>
      </c>
      <c r="G18" s="9">
        <v>321</v>
      </c>
      <c r="H18" s="446"/>
      <c r="I18" s="446">
        <v>380</v>
      </c>
      <c r="J18" s="446"/>
      <c r="K18" s="446"/>
      <c r="L18" s="446">
        <v>375</v>
      </c>
      <c r="M18" s="446"/>
      <c r="N18" s="446"/>
      <c r="O18" s="446"/>
      <c r="P18" s="446"/>
      <c r="Q18" s="446"/>
      <c r="R18" s="446"/>
      <c r="S18" s="446"/>
      <c r="T18" s="446"/>
      <c r="U18" s="446"/>
      <c r="V18" s="446"/>
      <c r="W18" s="445"/>
      <c r="X18" s="445"/>
      <c r="Y18" s="445"/>
      <c r="Z18" s="445"/>
      <c r="AA18" s="445"/>
      <c r="AB18" s="445"/>
      <c r="AC18" s="445"/>
      <c r="AD18" s="445"/>
      <c r="AE18" s="445"/>
      <c r="AF18" s="445"/>
      <c r="AG18" s="445"/>
      <c r="AH18" s="445"/>
      <c r="AI18" s="445"/>
      <c r="AJ18" s="445"/>
      <c r="AK18" s="445"/>
      <c r="AL18" s="445"/>
      <c r="AM18" s="445"/>
      <c r="AN18" s="445"/>
      <c r="AO18" s="8"/>
      <c r="AP18" s="8"/>
      <c r="AQ18" s="8"/>
      <c r="AR18" s="8"/>
      <c r="AS18" s="8"/>
      <c r="AT18" s="8"/>
      <c r="AU18" s="8"/>
      <c r="AV18" s="8"/>
      <c r="AW18" s="8"/>
      <c r="AX18" s="8"/>
      <c r="AY18" s="8"/>
    </row>
    <row r="19" spans="1:55" s="13" customFormat="1">
      <c r="A19" s="21">
        <v>34</v>
      </c>
      <c r="B19" s="444" t="s">
        <v>156</v>
      </c>
      <c r="C19" s="28">
        <f>SUM(F19:AN19)</f>
        <v>1060</v>
      </c>
      <c r="D19" s="28">
        <f>COUNT(F19:AN19)*3</f>
        <v>9</v>
      </c>
      <c r="E19" s="141">
        <f>C19/D19</f>
        <v>117.77777777777777</v>
      </c>
      <c r="F19" s="110"/>
      <c r="G19" s="110">
        <v>359</v>
      </c>
      <c r="H19" s="35"/>
      <c r="I19" s="35"/>
      <c r="J19" s="35">
        <v>364</v>
      </c>
      <c r="K19" s="35"/>
      <c r="L19" s="35"/>
      <c r="M19" s="35"/>
      <c r="N19" s="35">
        <v>337</v>
      </c>
      <c r="O19" s="35"/>
      <c r="P19" s="35"/>
      <c r="Q19" s="35"/>
      <c r="R19" s="35"/>
      <c r="S19" s="35"/>
      <c r="T19" s="35"/>
      <c r="U19" s="35"/>
      <c r="V19" s="35"/>
      <c r="W19" s="35"/>
      <c r="X19" s="35"/>
      <c r="Y19" s="35"/>
      <c r="Z19" s="35"/>
      <c r="AA19" s="35"/>
      <c r="AB19" s="35"/>
      <c r="AC19" s="35"/>
      <c r="AD19" s="35"/>
      <c r="AE19" s="35"/>
      <c r="AF19" s="35"/>
    </row>
    <row r="20" spans="1:55">
      <c r="A20" s="21">
        <v>7</v>
      </c>
      <c r="B20" s="87" t="s">
        <v>249</v>
      </c>
      <c r="C20" s="28">
        <f>SUM(F20:AN20)</f>
        <v>1057</v>
      </c>
      <c r="D20" s="28">
        <f>COUNT(F20:AN20)*3</f>
        <v>9</v>
      </c>
      <c r="E20" s="141">
        <f>C20/D20</f>
        <v>117.44444444444444</v>
      </c>
      <c r="F20" s="110">
        <v>367</v>
      </c>
      <c r="G20" s="110"/>
      <c r="H20" s="445"/>
      <c r="I20" s="445"/>
      <c r="J20" s="445"/>
      <c r="K20" s="445">
        <v>351</v>
      </c>
      <c r="L20" s="445"/>
      <c r="M20" s="445"/>
      <c r="N20" s="445">
        <v>339</v>
      </c>
      <c r="O20" s="445"/>
      <c r="P20" s="445"/>
      <c r="Q20" s="445"/>
      <c r="R20" s="445"/>
      <c r="S20" s="445"/>
      <c r="T20" s="445"/>
      <c r="U20" s="445"/>
      <c r="V20" s="445"/>
      <c r="W20" s="445"/>
      <c r="X20" s="445"/>
      <c r="Y20" s="445"/>
      <c r="Z20" s="445"/>
      <c r="AA20" s="445"/>
      <c r="AB20" s="445"/>
      <c r="AC20" s="445"/>
      <c r="AD20" s="445"/>
      <c r="AE20" s="445"/>
      <c r="AF20" s="445"/>
      <c r="AG20" s="446"/>
      <c r="AH20" s="446"/>
      <c r="AI20" s="446"/>
      <c r="AJ20" s="446"/>
      <c r="AK20" s="446"/>
      <c r="AL20" s="446"/>
      <c r="AM20" s="446"/>
      <c r="AN20" s="446"/>
      <c r="AO20" s="8"/>
      <c r="AP20" s="8"/>
      <c r="AQ20" s="8"/>
      <c r="AR20" s="8"/>
      <c r="AS20" s="8"/>
      <c r="AT20" s="8"/>
      <c r="AU20" s="8"/>
      <c r="AV20" s="8"/>
      <c r="AW20" s="8"/>
      <c r="AX20" s="8"/>
      <c r="AY20" s="8"/>
    </row>
    <row r="21" spans="1:55" s="13" customFormat="1">
      <c r="A21" s="21">
        <v>30</v>
      </c>
      <c r="B21" s="444" t="s">
        <v>257</v>
      </c>
      <c r="C21" s="28">
        <f>SUM(F21:AN21)</f>
        <v>1057</v>
      </c>
      <c r="D21" s="28">
        <f>COUNT(F21:AN21)*3</f>
        <v>9</v>
      </c>
      <c r="E21" s="141">
        <f>C21/D21</f>
        <v>117.44444444444444</v>
      </c>
      <c r="F21" s="110">
        <v>329</v>
      </c>
      <c r="G21" s="35"/>
      <c r="H21" s="35">
        <v>363</v>
      </c>
      <c r="I21" s="35"/>
      <c r="J21" s="35">
        <v>365</v>
      </c>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59</v>
      </c>
      <c r="B22" s="87" t="s">
        <v>281</v>
      </c>
      <c r="C22" s="28">
        <f>SUM(F22:AN22)</f>
        <v>1759</v>
      </c>
      <c r="D22" s="28">
        <f>COUNT(F22:AN22)*3</f>
        <v>15</v>
      </c>
      <c r="E22" s="141">
        <f>C22/D22</f>
        <v>117.26666666666667</v>
      </c>
      <c r="F22" s="110">
        <v>319</v>
      </c>
      <c r="G22" s="445"/>
      <c r="H22" s="445"/>
      <c r="I22" s="445">
        <v>375</v>
      </c>
      <c r="J22" s="445"/>
      <c r="K22" s="445">
        <v>316</v>
      </c>
      <c r="L22" s="445">
        <v>400</v>
      </c>
      <c r="M22" s="445">
        <v>349</v>
      </c>
      <c r="N22" s="445"/>
      <c r="O22" s="445"/>
      <c r="P22" s="445"/>
      <c r="Q22" s="445"/>
      <c r="R22" s="445"/>
      <c r="S22" s="445"/>
      <c r="T22" s="445"/>
      <c r="U22" s="445"/>
      <c r="V22" s="445"/>
      <c r="W22" s="445"/>
      <c r="X22" s="445"/>
      <c r="Y22" s="445"/>
      <c r="Z22" s="445"/>
      <c r="AA22" s="445"/>
      <c r="AB22" s="445"/>
      <c r="AC22" s="445"/>
      <c r="AD22" s="445"/>
      <c r="AE22" s="445"/>
      <c r="AF22" s="445"/>
      <c r="AG22" s="446"/>
      <c r="AH22" s="446"/>
      <c r="AI22" s="446"/>
      <c r="AJ22" s="446"/>
      <c r="AK22" s="446"/>
      <c r="AL22" s="446"/>
      <c r="AM22" s="446"/>
      <c r="AN22" s="446"/>
      <c r="AO22" s="8"/>
      <c r="AP22" s="8"/>
      <c r="AQ22" s="8"/>
      <c r="AR22" s="8"/>
      <c r="AS22" s="8"/>
      <c r="AT22" s="8"/>
      <c r="AU22" s="8"/>
      <c r="AV22" s="8"/>
      <c r="AW22" s="8"/>
      <c r="AX22" s="8"/>
      <c r="AY22" s="8"/>
    </row>
    <row r="23" spans="1:55" s="13" customFormat="1">
      <c r="A23" s="21">
        <v>23</v>
      </c>
      <c r="B23" s="444" t="s">
        <v>168</v>
      </c>
      <c r="C23" s="28">
        <f>SUM(F23:AN23)</f>
        <v>1406</v>
      </c>
      <c r="D23" s="28">
        <f>COUNT(F23:AN23)*3</f>
        <v>12</v>
      </c>
      <c r="E23" s="141">
        <f>C23/D23</f>
        <v>117.16666666666667</v>
      </c>
      <c r="F23" s="110"/>
      <c r="G23" s="35">
        <v>349</v>
      </c>
      <c r="H23" s="35">
        <v>361</v>
      </c>
      <c r="I23" s="35"/>
      <c r="J23" s="35">
        <v>313</v>
      </c>
      <c r="K23" s="35"/>
      <c r="L23" s="35">
        <v>383</v>
      </c>
      <c r="M23" s="35"/>
      <c r="N23" s="35"/>
      <c r="O23" s="35"/>
      <c r="P23" s="35"/>
      <c r="Q23" s="35"/>
      <c r="R23" s="35"/>
      <c r="S23" s="35"/>
      <c r="T23" s="35"/>
      <c r="U23" s="35"/>
      <c r="V23" s="35"/>
      <c r="W23" s="35"/>
      <c r="X23" s="35"/>
      <c r="Y23" s="35"/>
      <c r="Z23" s="35"/>
      <c r="AA23" s="35"/>
      <c r="AB23" s="35"/>
      <c r="AC23" s="35"/>
      <c r="AD23" s="35"/>
      <c r="AE23" s="35"/>
      <c r="AF23" s="35"/>
    </row>
    <row r="24" spans="1:55">
      <c r="A24" s="21">
        <v>46</v>
      </c>
      <c r="B24" s="87" t="s">
        <v>272</v>
      </c>
      <c r="C24" s="28">
        <f>SUM(F24:AN24)</f>
        <v>1405</v>
      </c>
      <c r="D24" s="28">
        <f>COUNT(F24:AN24)*3</f>
        <v>12</v>
      </c>
      <c r="E24" s="141">
        <f>C24/D24</f>
        <v>117.08333333333333</v>
      </c>
      <c r="F24" s="110">
        <v>365</v>
      </c>
      <c r="G24" s="445"/>
      <c r="H24" s="445">
        <v>306</v>
      </c>
      <c r="I24" s="445"/>
      <c r="J24" s="445"/>
      <c r="K24" s="445">
        <v>361</v>
      </c>
      <c r="L24" s="445"/>
      <c r="M24" s="445">
        <v>373</v>
      </c>
      <c r="N24" s="445"/>
      <c r="O24" s="445"/>
      <c r="P24" s="445"/>
      <c r="Q24" s="445"/>
      <c r="R24" s="445"/>
      <c r="S24" s="445"/>
      <c r="T24" s="445"/>
      <c r="U24" s="445"/>
      <c r="V24" s="445"/>
      <c r="W24" s="445"/>
      <c r="X24" s="445"/>
      <c r="Y24" s="445"/>
      <c r="Z24" s="445"/>
      <c r="AA24" s="445"/>
      <c r="AB24" s="445"/>
      <c r="AC24" s="445"/>
      <c r="AD24" s="445"/>
      <c r="AE24" s="445"/>
      <c r="AF24" s="445"/>
      <c r="AG24" s="446"/>
      <c r="AH24" s="446"/>
      <c r="AI24" s="446"/>
      <c r="AJ24" s="446"/>
      <c r="AK24" s="446"/>
      <c r="AL24" s="446"/>
      <c r="AM24" s="446"/>
      <c r="AN24" s="446"/>
      <c r="AO24" s="8"/>
      <c r="AP24" s="8"/>
      <c r="AQ24" s="8"/>
      <c r="AR24" s="8"/>
      <c r="AS24" s="8"/>
      <c r="AT24" s="8"/>
      <c r="AU24" s="8"/>
      <c r="AV24" s="8"/>
      <c r="AW24" s="8"/>
      <c r="AX24" s="8"/>
      <c r="AY24" s="8"/>
    </row>
    <row r="25" spans="1:55" s="13" customFormat="1">
      <c r="A25" s="21">
        <v>60</v>
      </c>
      <c r="B25" s="444" t="s">
        <v>86</v>
      </c>
      <c r="C25" s="28">
        <f>SUM(F25:AN25)</f>
        <v>1742</v>
      </c>
      <c r="D25" s="28">
        <f>COUNT(F25:AN25)*3</f>
        <v>15</v>
      </c>
      <c r="E25" s="141">
        <f>C25/D25</f>
        <v>116.13333333333334</v>
      </c>
      <c r="F25" s="110">
        <v>296</v>
      </c>
      <c r="G25" s="35"/>
      <c r="H25" s="35"/>
      <c r="I25" s="35">
        <v>372</v>
      </c>
      <c r="J25" s="35"/>
      <c r="K25" s="35">
        <v>359</v>
      </c>
      <c r="L25" s="35">
        <v>346</v>
      </c>
      <c r="M25" s="35">
        <v>369</v>
      </c>
      <c r="N25" s="35"/>
      <c r="O25" s="35"/>
      <c r="P25" s="35"/>
      <c r="Q25" s="35"/>
      <c r="R25" s="35"/>
      <c r="S25" s="35"/>
      <c r="T25" s="35"/>
      <c r="U25" s="35"/>
      <c r="V25" s="35"/>
      <c r="W25" s="35"/>
      <c r="X25" s="35"/>
      <c r="Y25" s="35"/>
      <c r="Z25" s="35"/>
      <c r="AA25" s="35"/>
      <c r="AB25" s="35"/>
      <c r="AC25" s="35"/>
      <c r="AD25" s="35"/>
      <c r="AE25" s="35"/>
      <c r="AF25" s="35"/>
    </row>
    <row r="26" spans="1:55">
      <c r="A26" s="21">
        <v>21</v>
      </c>
      <c r="B26" s="87" t="s">
        <v>247</v>
      </c>
      <c r="C26" s="28">
        <f>SUM(F26:AN26)</f>
        <v>1390</v>
      </c>
      <c r="D26" s="28">
        <f>COUNT(F26:AN26)*3</f>
        <v>12</v>
      </c>
      <c r="E26" s="141">
        <f>C26/D26</f>
        <v>115.83333333333333</v>
      </c>
      <c r="F26" s="110"/>
      <c r="G26" s="445">
        <v>309</v>
      </c>
      <c r="H26" s="445"/>
      <c r="I26" s="445"/>
      <c r="J26" s="445">
        <v>315</v>
      </c>
      <c r="K26" s="445"/>
      <c r="L26" s="445"/>
      <c r="M26" s="445">
        <v>368</v>
      </c>
      <c r="N26" s="445">
        <v>398</v>
      </c>
      <c r="O26" s="445"/>
      <c r="P26" s="445"/>
      <c r="Q26" s="445"/>
      <c r="R26" s="445"/>
      <c r="S26" s="445"/>
      <c r="T26" s="445"/>
      <c r="U26" s="445"/>
      <c r="V26" s="445"/>
      <c r="W26" s="445"/>
      <c r="X26" s="445"/>
      <c r="Y26" s="445"/>
      <c r="Z26" s="445"/>
      <c r="AA26" s="445"/>
      <c r="AB26" s="445"/>
      <c r="AC26" s="445"/>
      <c r="AD26" s="445"/>
      <c r="AE26" s="445"/>
      <c r="AF26" s="445"/>
      <c r="AG26" s="446"/>
      <c r="AH26" s="446"/>
      <c r="AI26" s="446"/>
      <c r="AJ26" s="446"/>
      <c r="AK26" s="446"/>
      <c r="AL26" s="446"/>
      <c r="AM26" s="446"/>
      <c r="AN26" s="446"/>
      <c r="AO26" s="8"/>
      <c r="AP26" s="8"/>
      <c r="AQ26" s="8"/>
      <c r="AR26" s="8"/>
      <c r="AS26" s="8"/>
      <c r="AT26" s="8"/>
      <c r="AU26" s="8"/>
      <c r="AV26" s="8"/>
      <c r="AW26" s="8"/>
      <c r="AX26" s="8"/>
      <c r="AY26" s="8"/>
    </row>
    <row r="27" spans="1:55" s="13" customFormat="1">
      <c r="A27" s="21">
        <v>48</v>
      </c>
      <c r="B27" s="444" t="s">
        <v>275</v>
      </c>
      <c r="C27" s="28">
        <f>SUM(F27:AN27)</f>
        <v>1041</v>
      </c>
      <c r="D27" s="28">
        <f>COUNT(F27:AN27)*3</f>
        <v>9</v>
      </c>
      <c r="E27" s="141">
        <f>C27/D27</f>
        <v>115.66666666666667</v>
      </c>
      <c r="F27" s="110"/>
      <c r="G27" s="35"/>
      <c r="H27" s="35"/>
      <c r="I27" s="35"/>
      <c r="J27" s="35"/>
      <c r="K27" s="35">
        <v>326</v>
      </c>
      <c r="L27" s="35"/>
      <c r="M27" s="35">
        <v>349</v>
      </c>
      <c r="N27" s="35">
        <v>366</v>
      </c>
      <c r="O27" s="35"/>
      <c r="P27" s="35"/>
      <c r="Q27" s="35"/>
      <c r="R27" s="35"/>
      <c r="S27" s="35"/>
      <c r="T27" s="35"/>
      <c r="U27" s="35"/>
      <c r="V27" s="35"/>
      <c r="W27" s="35"/>
      <c r="X27" s="35"/>
      <c r="Y27" s="35"/>
      <c r="Z27" s="35"/>
      <c r="AA27" s="35"/>
      <c r="AB27" s="35"/>
      <c r="AC27" s="35"/>
      <c r="AD27" s="35"/>
      <c r="AE27" s="35"/>
      <c r="AF27" s="35"/>
    </row>
    <row r="28" spans="1:55">
      <c r="A28" s="21">
        <v>33</v>
      </c>
      <c r="B28" s="87" t="s">
        <v>259</v>
      </c>
      <c r="C28" s="28">
        <f>SUM(F28:AN28)</f>
        <v>1039</v>
      </c>
      <c r="D28" s="28">
        <f>COUNT(F28:AN28)*3</f>
        <v>9</v>
      </c>
      <c r="E28" s="141">
        <f>C28/D28</f>
        <v>115.44444444444444</v>
      </c>
      <c r="F28" s="110"/>
      <c r="G28" s="445"/>
      <c r="H28" s="445">
        <v>309</v>
      </c>
      <c r="I28" s="445"/>
      <c r="J28" s="445">
        <v>395</v>
      </c>
      <c r="K28" s="445">
        <v>335</v>
      </c>
      <c r="L28" s="445"/>
      <c r="M28" s="445"/>
      <c r="N28" s="445"/>
      <c r="O28" s="445"/>
      <c r="P28" s="445"/>
      <c r="Q28" s="445"/>
      <c r="R28" s="445"/>
      <c r="S28" s="445"/>
      <c r="T28" s="445"/>
      <c r="U28" s="445"/>
      <c r="V28" s="445"/>
      <c r="W28" s="445"/>
      <c r="X28" s="445"/>
      <c r="Y28" s="445"/>
      <c r="Z28" s="445"/>
      <c r="AA28" s="445"/>
      <c r="AB28" s="445"/>
      <c r="AC28" s="445"/>
      <c r="AD28" s="445"/>
      <c r="AE28" s="445"/>
      <c r="AF28" s="445"/>
      <c r="AG28" s="446"/>
      <c r="AH28" s="446"/>
      <c r="AI28" s="446"/>
      <c r="AJ28" s="446"/>
      <c r="AK28" s="446"/>
      <c r="AL28" s="446"/>
      <c r="AM28" s="446"/>
      <c r="AN28" s="446"/>
      <c r="AO28" s="8"/>
      <c r="AP28" s="8"/>
      <c r="AQ28" s="8"/>
      <c r="AR28" s="8"/>
      <c r="AS28" s="8"/>
      <c r="AT28" s="8"/>
      <c r="AU28" s="8"/>
      <c r="AV28" s="8"/>
      <c r="AW28" s="8"/>
      <c r="AX28" s="8"/>
      <c r="AY28" s="8"/>
    </row>
    <row r="29" spans="1:55" s="13" customFormat="1">
      <c r="A29" s="21">
        <v>56</v>
      </c>
      <c r="B29" s="255" t="s">
        <v>263</v>
      </c>
      <c r="C29" s="28">
        <f>SUM(F29:AN29)</f>
        <v>1039</v>
      </c>
      <c r="D29" s="28">
        <f>COUNT(F29:AN29)*3</f>
        <v>9</v>
      </c>
      <c r="E29" s="141">
        <f>C29/D29</f>
        <v>115.44444444444444</v>
      </c>
      <c r="F29" s="110"/>
      <c r="G29" s="35">
        <v>342</v>
      </c>
      <c r="H29" s="35"/>
      <c r="I29" s="35"/>
      <c r="J29" s="35">
        <v>313</v>
      </c>
      <c r="K29" s="35"/>
      <c r="L29" s="35">
        <v>384</v>
      </c>
      <c r="M29" s="35"/>
      <c r="N29" s="35"/>
      <c r="O29" s="35"/>
      <c r="P29" s="35"/>
      <c r="Q29" s="35"/>
      <c r="R29" s="35"/>
      <c r="S29" s="35"/>
      <c r="T29" s="35"/>
      <c r="U29" s="35"/>
      <c r="V29" s="35"/>
      <c r="W29" s="35"/>
      <c r="X29" s="35"/>
      <c r="Y29" s="35"/>
      <c r="Z29" s="35"/>
      <c r="AA29" s="35"/>
      <c r="AB29" s="35"/>
      <c r="AC29" s="35"/>
      <c r="AD29" s="35"/>
      <c r="AE29" s="35"/>
      <c r="AF29" s="35"/>
    </row>
    <row r="30" spans="1:55">
      <c r="A30" s="21">
        <v>29</v>
      </c>
      <c r="B30" s="87" t="s">
        <v>258</v>
      </c>
      <c r="C30" s="28">
        <f>SUM(F30:AN30)</f>
        <v>1036</v>
      </c>
      <c r="D30" s="28">
        <f>COUNT(F30:AN30)*3</f>
        <v>9</v>
      </c>
      <c r="E30" s="141">
        <f>C30/D30</f>
        <v>115.11111111111111</v>
      </c>
      <c r="F30" s="110">
        <v>334</v>
      </c>
      <c r="G30" s="445"/>
      <c r="H30" s="445">
        <v>331</v>
      </c>
      <c r="I30" s="445"/>
      <c r="J30" s="445"/>
      <c r="K30" s="445">
        <v>371</v>
      </c>
      <c r="L30" s="445"/>
      <c r="M30" s="445"/>
      <c r="N30" s="445"/>
      <c r="O30" s="445"/>
      <c r="P30" s="445"/>
      <c r="Q30" s="445"/>
      <c r="R30" s="445"/>
      <c r="S30" s="445"/>
      <c r="T30" s="445"/>
      <c r="U30" s="445"/>
      <c r="V30" s="445"/>
      <c r="W30" s="445"/>
      <c r="X30" s="445"/>
      <c r="Y30" s="445"/>
      <c r="Z30" s="445"/>
      <c r="AA30" s="445"/>
      <c r="AB30" s="445"/>
      <c r="AC30" s="445"/>
      <c r="AD30" s="445"/>
      <c r="AE30" s="445"/>
      <c r="AF30" s="445"/>
      <c r="AG30" s="446"/>
      <c r="AH30" s="446"/>
      <c r="AI30" s="446"/>
      <c r="AJ30" s="446"/>
      <c r="AK30" s="446"/>
      <c r="AL30" s="446"/>
      <c r="AM30" s="446"/>
      <c r="AN30" s="446"/>
      <c r="AO30" s="8"/>
      <c r="AP30" s="8"/>
      <c r="AQ30" s="8"/>
      <c r="AR30" s="8"/>
      <c r="AS30" s="8"/>
      <c r="AT30" s="8"/>
      <c r="AU30" s="8"/>
      <c r="AV30" s="8"/>
      <c r="AW30" s="8"/>
      <c r="AX30" s="8"/>
      <c r="AY30" s="8"/>
    </row>
    <row r="31" spans="1:55" s="13" customFormat="1">
      <c r="A31" s="21">
        <v>25</v>
      </c>
      <c r="B31" s="444" t="s">
        <v>158</v>
      </c>
      <c r="C31" s="28">
        <f>SUM(F31:AN31)</f>
        <v>1032</v>
      </c>
      <c r="D31" s="28">
        <f>COUNT(F31:AN31)*3</f>
        <v>9</v>
      </c>
      <c r="E31" s="141">
        <f>C31/D31</f>
        <v>114.66666666666667</v>
      </c>
      <c r="F31" s="110"/>
      <c r="G31" s="35">
        <v>348</v>
      </c>
      <c r="H31" s="35">
        <v>332</v>
      </c>
      <c r="I31" s="35"/>
      <c r="J31" s="35">
        <v>352</v>
      </c>
      <c r="K31" s="35"/>
      <c r="L31" s="35"/>
      <c r="M31" s="35"/>
      <c r="N31" s="35"/>
      <c r="O31" s="35"/>
      <c r="P31" s="35"/>
      <c r="Q31" s="35"/>
      <c r="R31" s="35"/>
      <c r="S31" s="35"/>
      <c r="T31" s="35"/>
      <c r="U31" s="35"/>
      <c r="V31" s="35"/>
      <c r="W31" s="35"/>
      <c r="X31" s="35"/>
      <c r="Y31" s="35"/>
      <c r="Z31" s="35"/>
      <c r="AA31" s="35"/>
      <c r="AB31" s="35"/>
      <c r="AC31" s="35"/>
      <c r="AD31" s="35"/>
      <c r="AE31" s="35"/>
      <c r="AF31" s="35"/>
    </row>
    <row r="32" spans="1:55">
      <c r="A32" s="21">
        <v>14</v>
      </c>
      <c r="B32" s="87" t="s">
        <v>283</v>
      </c>
      <c r="C32" s="28">
        <f>SUM(F32:AN32)</f>
        <v>1715</v>
      </c>
      <c r="D32" s="28">
        <f>COUNT(F32:AN32)*3</f>
        <v>15</v>
      </c>
      <c r="E32" s="141">
        <f>C32/D32</f>
        <v>114.33333333333333</v>
      </c>
      <c r="F32" s="110"/>
      <c r="G32" s="35"/>
      <c r="H32" s="35"/>
      <c r="I32" s="35">
        <v>342</v>
      </c>
      <c r="J32" s="35">
        <v>351</v>
      </c>
      <c r="K32" s="35">
        <v>345</v>
      </c>
      <c r="L32" s="35"/>
      <c r="M32" s="35">
        <v>364</v>
      </c>
      <c r="N32" s="35">
        <v>313</v>
      </c>
      <c r="O32" s="35"/>
      <c r="P32" s="35"/>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5</v>
      </c>
      <c r="B33" s="87" t="s">
        <v>290</v>
      </c>
      <c r="C33" s="28">
        <f>SUM(F33:AN33)</f>
        <v>1027</v>
      </c>
      <c r="D33" s="28">
        <f>COUNT(F33:AN33)*3</f>
        <v>9</v>
      </c>
      <c r="E33" s="141">
        <f>C33/D33</f>
        <v>114.11111111111111</v>
      </c>
      <c r="F33" s="110"/>
      <c r="G33" s="445"/>
      <c r="H33" s="445">
        <v>326</v>
      </c>
      <c r="I33" s="445"/>
      <c r="J33" s="445"/>
      <c r="K33" s="445">
        <v>351</v>
      </c>
      <c r="L33" s="445"/>
      <c r="M33" s="445"/>
      <c r="N33" s="445">
        <v>350</v>
      </c>
      <c r="O33" s="445"/>
      <c r="P33" s="445"/>
      <c r="Q33" s="445"/>
      <c r="R33" s="445"/>
      <c r="S33" s="445"/>
      <c r="T33" s="445"/>
      <c r="U33" s="445"/>
      <c r="V33" s="445"/>
      <c r="W33" s="445"/>
      <c r="X33" s="445"/>
      <c r="Y33" s="445"/>
      <c r="Z33" s="445"/>
      <c r="AA33" s="445"/>
      <c r="AB33" s="445"/>
      <c r="AC33" s="445"/>
      <c r="AD33" s="445"/>
      <c r="AE33" s="445"/>
      <c r="AF33" s="445"/>
      <c r="AG33" s="446"/>
      <c r="AH33" s="446"/>
      <c r="AI33" s="446"/>
      <c r="AJ33" s="446"/>
      <c r="AK33" s="446"/>
      <c r="AL33" s="446"/>
      <c r="AM33" s="446"/>
      <c r="AN33" s="446"/>
    </row>
    <row r="34" spans="1:40" s="13" customFormat="1">
      <c r="A34" s="21">
        <v>53</v>
      </c>
      <c r="B34" s="444" t="s">
        <v>265</v>
      </c>
      <c r="C34" s="28">
        <f>SUM(F34:AN34)</f>
        <v>1369</v>
      </c>
      <c r="D34" s="28">
        <f>COUNT(F34:AN34)*3</f>
        <v>12</v>
      </c>
      <c r="E34" s="141">
        <f>C34/D34</f>
        <v>114.08333333333333</v>
      </c>
      <c r="F34" s="110"/>
      <c r="G34" s="35">
        <v>299</v>
      </c>
      <c r="H34" s="35"/>
      <c r="I34" s="35">
        <v>358</v>
      </c>
      <c r="J34" s="35">
        <v>338</v>
      </c>
      <c r="K34" s="35"/>
      <c r="L34" s="35">
        <v>374</v>
      </c>
      <c r="M34" s="35"/>
      <c r="N34" s="35"/>
      <c r="O34" s="35"/>
      <c r="P34" s="35"/>
      <c r="Q34" s="35"/>
      <c r="R34" s="35"/>
      <c r="S34" s="35"/>
      <c r="T34" s="35"/>
      <c r="U34" s="35"/>
      <c r="V34" s="35"/>
      <c r="W34" s="35"/>
      <c r="X34" s="35"/>
      <c r="Y34" s="35"/>
      <c r="Z34" s="35"/>
      <c r="AA34" s="35"/>
      <c r="AB34" s="35"/>
      <c r="AC34" s="35"/>
      <c r="AD34" s="35"/>
      <c r="AE34" s="35"/>
      <c r="AF34" s="35"/>
    </row>
    <row r="35" spans="1:40" s="8" customFormat="1">
      <c r="A35" s="21">
        <v>15</v>
      </c>
      <c r="B35" s="87" t="s">
        <v>285</v>
      </c>
      <c r="C35" s="28">
        <f>SUM(F35:AN35)</f>
        <v>1710</v>
      </c>
      <c r="D35" s="28">
        <f>COUNT(F35:AN35)*3</f>
        <v>15</v>
      </c>
      <c r="E35" s="141">
        <f>C35/D35</f>
        <v>114</v>
      </c>
      <c r="F35" s="110"/>
      <c r="G35" s="445"/>
      <c r="H35" s="445"/>
      <c r="I35" s="445">
        <v>329</v>
      </c>
      <c r="J35" s="445">
        <v>349</v>
      </c>
      <c r="K35" s="445">
        <v>333</v>
      </c>
      <c r="L35" s="445"/>
      <c r="M35" s="445">
        <v>351</v>
      </c>
      <c r="N35" s="445">
        <v>348</v>
      </c>
      <c r="O35" s="445"/>
      <c r="P35" s="445"/>
      <c r="Q35" s="445"/>
      <c r="R35" s="445"/>
      <c r="S35" s="445"/>
      <c r="T35" s="445"/>
      <c r="U35" s="445"/>
      <c r="V35" s="445"/>
      <c r="W35" s="445"/>
      <c r="X35" s="445"/>
      <c r="Y35" s="445"/>
      <c r="Z35" s="445"/>
      <c r="AA35" s="445"/>
      <c r="AB35" s="445"/>
      <c r="AC35" s="445"/>
      <c r="AD35" s="445"/>
      <c r="AE35" s="445"/>
      <c r="AF35" s="445"/>
      <c r="AG35" s="446"/>
      <c r="AH35" s="446"/>
      <c r="AI35" s="446"/>
      <c r="AJ35" s="446"/>
      <c r="AK35" s="446"/>
      <c r="AL35" s="446"/>
      <c r="AM35" s="446"/>
      <c r="AN35" s="446"/>
    </row>
    <row r="36" spans="1:40" s="13" customFormat="1">
      <c r="A36" s="21">
        <v>17</v>
      </c>
      <c r="B36" s="444" t="s">
        <v>83</v>
      </c>
      <c r="C36" s="28">
        <f>SUM(F36:AN36)</f>
        <v>1368</v>
      </c>
      <c r="D36" s="28">
        <f>COUNT(F36:AN36)*3</f>
        <v>12</v>
      </c>
      <c r="E36" s="141">
        <f>C36/D36</f>
        <v>114</v>
      </c>
      <c r="F36" s="110"/>
      <c r="G36" s="35">
        <v>325</v>
      </c>
      <c r="H36" s="35"/>
      <c r="I36" s="35"/>
      <c r="J36" s="35">
        <v>321</v>
      </c>
      <c r="K36" s="35"/>
      <c r="L36" s="35"/>
      <c r="M36" s="35">
        <v>359</v>
      </c>
      <c r="N36" s="35">
        <v>363</v>
      </c>
      <c r="O36" s="35"/>
      <c r="P36" s="35"/>
      <c r="Q36" s="35"/>
      <c r="R36" s="35"/>
      <c r="S36" s="35"/>
      <c r="T36" s="35"/>
      <c r="U36" s="35"/>
      <c r="V36" s="35"/>
      <c r="W36" s="35"/>
      <c r="X36" s="35"/>
      <c r="Y36" s="35"/>
      <c r="Z36" s="35"/>
      <c r="AA36" s="35"/>
      <c r="AB36" s="35"/>
      <c r="AC36" s="35"/>
      <c r="AD36" s="35"/>
      <c r="AE36" s="35"/>
      <c r="AF36" s="35"/>
    </row>
    <row r="37" spans="1:40" s="8" customFormat="1">
      <c r="A37" s="21">
        <v>3</v>
      </c>
      <c r="B37" s="87" t="s">
        <v>287</v>
      </c>
      <c r="C37" s="28">
        <f>SUM(F37:AN37)</f>
        <v>1365</v>
      </c>
      <c r="D37" s="28">
        <f>COUNT(F37:AN37)*3</f>
        <v>12</v>
      </c>
      <c r="E37" s="141">
        <f>C37/D37</f>
        <v>113.75</v>
      </c>
      <c r="F37" s="110">
        <v>339</v>
      </c>
      <c r="G37" s="445"/>
      <c r="H37" s="445">
        <v>328</v>
      </c>
      <c r="I37" s="445"/>
      <c r="J37" s="445"/>
      <c r="K37" s="445"/>
      <c r="L37" s="445">
        <v>346</v>
      </c>
      <c r="M37" s="445"/>
      <c r="N37" s="445">
        <v>352</v>
      </c>
      <c r="O37" s="445"/>
      <c r="P37" s="445"/>
      <c r="Q37" s="445"/>
      <c r="R37" s="445"/>
      <c r="S37" s="445"/>
      <c r="T37" s="445"/>
      <c r="U37" s="445"/>
      <c r="V37" s="445"/>
      <c r="W37" s="445"/>
      <c r="X37" s="445"/>
      <c r="Y37" s="445"/>
      <c r="Z37" s="445"/>
      <c r="AA37" s="445"/>
      <c r="AB37" s="445"/>
      <c r="AC37" s="445"/>
      <c r="AD37" s="445"/>
      <c r="AE37" s="445"/>
      <c r="AF37" s="445"/>
      <c r="AG37" s="446"/>
      <c r="AH37" s="446"/>
      <c r="AI37" s="446"/>
      <c r="AJ37" s="446"/>
      <c r="AK37" s="446"/>
      <c r="AL37" s="446"/>
      <c r="AM37" s="446"/>
      <c r="AN37" s="446"/>
    </row>
    <row r="38" spans="1:40" s="13" customFormat="1">
      <c r="A38" s="21">
        <v>38</v>
      </c>
      <c r="B38" s="444" t="s">
        <v>267</v>
      </c>
      <c r="C38" s="28">
        <f>SUM(F38:AN38)</f>
        <v>1363</v>
      </c>
      <c r="D38" s="28">
        <f>COUNT(F38:AN38)*3</f>
        <v>12</v>
      </c>
      <c r="E38" s="141">
        <f>C38/D38</f>
        <v>113.58333333333333</v>
      </c>
      <c r="F38" s="110"/>
      <c r="G38" s="35"/>
      <c r="H38" s="35">
        <v>351</v>
      </c>
      <c r="I38" s="35"/>
      <c r="J38" s="35">
        <v>319</v>
      </c>
      <c r="K38" s="35"/>
      <c r="L38" s="35"/>
      <c r="M38" s="35">
        <v>361</v>
      </c>
      <c r="N38" s="35">
        <v>332</v>
      </c>
      <c r="O38" s="35"/>
      <c r="P38" s="35"/>
      <c r="Q38" s="35"/>
      <c r="R38" s="35"/>
      <c r="S38" s="35"/>
      <c r="T38" s="35"/>
      <c r="U38" s="35"/>
      <c r="V38" s="35"/>
      <c r="W38" s="35"/>
      <c r="X38" s="35"/>
      <c r="Y38" s="35"/>
      <c r="Z38" s="35"/>
      <c r="AA38" s="35"/>
      <c r="AB38" s="35"/>
      <c r="AC38" s="35"/>
      <c r="AD38" s="35"/>
      <c r="AE38" s="35"/>
      <c r="AF38" s="35"/>
    </row>
    <row r="39" spans="1:40" s="8" customFormat="1">
      <c r="A39" s="21">
        <v>37</v>
      </c>
      <c r="B39" s="87" t="s">
        <v>268</v>
      </c>
      <c r="C39" s="28">
        <f>SUM(F39:AN39)</f>
        <v>1362</v>
      </c>
      <c r="D39" s="28">
        <f>COUNT(F39:AN39)*3</f>
        <v>12</v>
      </c>
      <c r="E39" s="141">
        <f>C39/D39</f>
        <v>113.5</v>
      </c>
      <c r="F39" s="110"/>
      <c r="G39" s="445">
        <v>367</v>
      </c>
      <c r="H39" s="445">
        <v>342</v>
      </c>
      <c r="I39" s="445"/>
      <c r="J39" s="445">
        <v>333</v>
      </c>
      <c r="K39" s="445"/>
      <c r="L39" s="445"/>
      <c r="M39" s="445"/>
      <c r="N39" s="445">
        <v>320</v>
      </c>
      <c r="O39" s="445"/>
      <c r="P39" s="445"/>
      <c r="Q39" s="445"/>
      <c r="R39" s="445"/>
      <c r="S39" s="445"/>
      <c r="T39" s="445"/>
      <c r="U39" s="445"/>
      <c r="V39" s="445"/>
      <c r="W39" s="445"/>
      <c r="X39" s="445"/>
      <c r="Y39" s="445"/>
      <c r="Z39" s="445"/>
      <c r="AA39" s="445"/>
      <c r="AB39" s="445"/>
      <c r="AC39" s="445"/>
      <c r="AD39" s="445"/>
      <c r="AE39" s="445"/>
      <c r="AF39" s="445"/>
      <c r="AG39" s="446"/>
      <c r="AH39" s="446"/>
      <c r="AI39" s="446"/>
      <c r="AJ39" s="446"/>
      <c r="AK39" s="446"/>
      <c r="AL39" s="446"/>
      <c r="AM39" s="446"/>
      <c r="AN39" s="446"/>
    </row>
    <row r="40" spans="1:40" s="13" customFormat="1">
      <c r="A40" s="21">
        <v>28</v>
      </c>
      <c r="B40" s="444" t="s">
        <v>220</v>
      </c>
      <c r="C40" s="28">
        <f>SUM(F40:AN40)</f>
        <v>1014</v>
      </c>
      <c r="D40" s="28">
        <f>COUNT(F40:AN40)*3</f>
        <v>9</v>
      </c>
      <c r="E40" s="141">
        <f>C40/D40</f>
        <v>112.66666666666667</v>
      </c>
      <c r="F40" s="110">
        <v>316</v>
      </c>
      <c r="G40" s="35"/>
      <c r="H40" s="35"/>
      <c r="I40" s="35"/>
      <c r="J40" s="35">
        <v>371</v>
      </c>
      <c r="K40" s="35">
        <v>327</v>
      </c>
      <c r="L40" s="35"/>
      <c r="M40" s="35"/>
      <c r="N40" s="35"/>
      <c r="O40" s="35"/>
      <c r="P40" s="35"/>
      <c r="Q40" s="35"/>
      <c r="R40" s="35"/>
      <c r="S40" s="35"/>
      <c r="T40" s="35"/>
      <c r="U40" s="35"/>
      <c r="V40" s="35"/>
      <c r="W40" s="35"/>
      <c r="X40" s="35"/>
      <c r="Y40" s="35"/>
      <c r="Z40" s="35"/>
      <c r="AA40" s="35"/>
      <c r="AB40" s="35"/>
      <c r="AC40" s="35"/>
      <c r="AD40" s="35"/>
      <c r="AE40" s="35"/>
      <c r="AF40" s="35"/>
    </row>
    <row r="41" spans="1:40" s="8" customFormat="1">
      <c r="A41" s="21">
        <v>16</v>
      </c>
      <c r="B41" s="87" t="s">
        <v>284</v>
      </c>
      <c r="C41" s="28">
        <f>SUM(F41:AN41)</f>
        <v>1689</v>
      </c>
      <c r="D41" s="28">
        <f>COUNT(F41:AN41)*3</f>
        <v>15</v>
      </c>
      <c r="E41" s="141">
        <f>C41/D41</f>
        <v>112.6</v>
      </c>
      <c r="F41" s="110"/>
      <c r="G41" s="445"/>
      <c r="H41" s="445"/>
      <c r="I41" s="445">
        <v>341</v>
      </c>
      <c r="J41" s="445">
        <v>359</v>
      </c>
      <c r="K41" s="445">
        <v>268</v>
      </c>
      <c r="L41" s="445"/>
      <c r="M41" s="445">
        <v>376</v>
      </c>
      <c r="N41" s="445">
        <v>345</v>
      </c>
      <c r="O41" s="445"/>
      <c r="P41" s="445"/>
      <c r="Q41" s="445"/>
      <c r="R41" s="445"/>
      <c r="S41" s="445"/>
      <c r="T41" s="445"/>
      <c r="U41" s="445"/>
      <c r="V41" s="445"/>
      <c r="W41" s="445"/>
      <c r="X41" s="445"/>
      <c r="Y41" s="445"/>
      <c r="Z41" s="445"/>
      <c r="AA41" s="445"/>
      <c r="AB41" s="445"/>
      <c r="AC41" s="445"/>
      <c r="AD41" s="445"/>
      <c r="AE41" s="445"/>
      <c r="AF41" s="445"/>
      <c r="AG41" s="446"/>
      <c r="AH41" s="446"/>
      <c r="AI41" s="446"/>
      <c r="AJ41" s="446"/>
      <c r="AK41" s="446"/>
      <c r="AL41" s="446"/>
      <c r="AM41" s="446"/>
      <c r="AN41" s="446"/>
    </row>
    <row r="42" spans="1:40" s="13" customFormat="1">
      <c r="A42" s="21">
        <v>22</v>
      </c>
      <c r="B42" s="444" t="s">
        <v>64</v>
      </c>
      <c r="C42" s="28">
        <f>SUM(F42:AN42)</f>
        <v>1350</v>
      </c>
      <c r="D42" s="28">
        <f>COUNT(F42:AN42)*3</f>
        <v>12</v>
      </c>
      <c r="E42" s="141">
        <f>C42/D42</f>
        <v>112.5</v>
      </c>
      <c r="F42" s="110"/>
      <c r="G42" s="35">
        <v>374</v>
      </c>
      <c r="H42" s="35">
        <v>352</v>
      </c>
      <c r="I42" s="35"/>
      <c r="J42" s="35">
        <v>303</v>
      </c>
      <c r="K42" s="35"/>
      <c r="L42" s="35">
        <v>321</v>
      </c>
      <c r="M42" s="35"/>
      <c r="N42" s="35"/>
      <c r="O42" s="35"/>
      <c r="P42" s="35"/>
      <c r="Q42" s="35"/>
      <c r="R42" s="35"/>
      <c r="S42" s="35"/>
      <c r="T42" s="35"/>
      <c r="U42" s="35"/>
      <c r="V42" s="35"/>
      <c r="W42" s="35"/>
      <c r="X42" s="35"/>
      <c r="Y42" s="35"/>
      <c r="Z42" s="35"/>
      <c r="AA42" s="35"/>
      <c r="AB42" s="35"/>
      <c r="AC42" s="35"/>
      <c r="AD42" s="35"/>
      <c r="AE42" s="35"/>
      <c r="AF42" s="35"/>
    </row>
    <row r="43" spans="1:40" s="8" customFormat="1">
      <c r="A43" s="21">
        <v>55</v>
      </c>
      <c r="B43" s="87" t="s">
        <v>266</v>
      </c>
      <c r="C43" s="28">
        <f>SUM(F43:AN43)</f>
        <v>1006</v>
      </c>
      <c r="D43" s="28">
        <f>COUNT(F43:AN43)*3</f>
        <v>9</v>
      </c>
      <c r="E43" s="141">
        <f>C43/D43</f>
        <v>111.77777777777777</v>
      </c>
      <c r="F43" s="110"/>
      <c r="G43" s="445">
        <v>348</v>
      </c>
      <c r="H43" s="445"/>
      <c r="I43" s="445">
        <v>363</v>
      </c>
      <c r="J43" s="445">
        <v>295</v>
      </c>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6"/>
      <c r="AH43" s="446"/>
      <c r="AI43" s="446"/>
      <c r="AJ43" s="446"/>
      <c r="AK43" s="446"/>
      <c r="AL43" s="446"/>
      <c r="AM43" s="446"/>
      <c r="AN43" s="446"/>
    </row>
    <row r="44" spans="1:40" s="13" customFormat="1">
      <c r="A44" s="21">
        <v>66</v>
      </c>
      <c r="B44" s="444" t="s">
        <v>171</v>
      </c>
      <c r="C44" s="28">
        <f>SUM(F44:AN44)</f>
        <v>1340</v>
      </c>
      <c r="D44" s="28">
        <f>COUNT(F44:AN44)*3</f>
        <v>12</v>
      </c>
      <c r="E44" s="141">
        <f>C44/D44</f>
        <v>111.66666666666667</v>
      </c>
      <c r="F44" s="9">
        <v>367</v>
      </c>
      <c r="G44" s="13">
        <v>318</v>
      </c>
      <c r="I44" s="13">
        <v>310</v>
      </c>
      <c r="L44" s="13">
        <v>345</v>
      </c>
      <c r="W44" s="35"/>
      <c r="X44" s="35"/>
      <c r="Y44" s="35"/>
      <c r="Z44" s="35"/>
      <c r="AA44" s="35"/>
      <c r="AB44" s="35"/>
      <c r="AC44" s="35"/>
      <c r="AD44" s="35"/>
      <c r="AE44" s="35"/>
      <c r="AF44" s="35"/>
      <c r="AG44" s="35"/>
      <c r="AH44" s="35"/>
      <c r="AI44" s="35"/>
      <c r="AJ44" s="35"/>
      <c r="AK44" s="35"/>
      <c r="AL44" s="35"/>
      <c r="AM44" s="35"/>
      <c r="AN44" s="35"/>
    </row>
    <row r="45" spans="1:40" s="8" customFormat="1">
      <c r="A45" s="21">
        <v>26</v>
      </c>
      <c r="B45" s="87" t="s">
        <v>170</v>
      </c>
      <c r="C45" s="28">
        <f>SUM(F45:AN45)</f>
        <v>666</v>
      </c>
      <c r="D45" s="28">
        <f>COUNT(F45:AN45)*3</f>
        <v>6</v>
      </c>
      <c r="E45" s="141">
        <f>C45/D45</f>
        <v>111</v>
      </c>
      <c r="F45" s="110"/>
      <c r="G45" s="445"/>
      <c r="H45" s="445">
        <v>324</v>
      </c>
      <c r="I45" s="445"/>
      <c r="J45" s="445"/>
      <c r="K45" s="445"/>
      <c r="L45" s="445">
        <v>342</v>
      </c>
      <c r="M45" s="445"/>
      <c r="N45" s="445"/>
      <c r="O45" s="445"/>
      <c r="P45" s="445"/>
      <c r="Q45" s="445"/>
      <c r="R45" s="445"/>
      <c r="S45" s="445"/>
      <c r="T45" s="445"/>
      <c r="U45" s="445"/>
      <c r="V45" s="445"/>
      <c r="W45" s="445"/>
      <c r="X45" s="445"/>
      <c r="Y45" s="445"/>
      <c r="Z45" s="445"/>
      <c r="AA45" s="445"/>
      <c r="AB45" s="445"/>
      <c r="AC45" s="445"/>
      <c r="AD45" s="445"/>
      <c r="AE45" s="445"/>
      <c r="AF45" s="445"/>
      <c r="AG45" s="446"/>
      <c r="AH45" s="446"/>
      <c r="AI45" s="446"/>
      <c r="AJ45" s="446"/>
      <c r="AK45" s="446"/>
      <c r="AL45" s="446"/>
      <c r="AM45" s="446"/>
      <c r="AN45" s="446"/>
    </row>
    <row r="46" spans="1:40" s="13" customFormat="1">
      <c r="A46" s="21">
        <v>9</v>
      </c>
      <c r="B46" s="444" t="s">
        <v>325</v>
      </c>
      <c r="C46" s="28">
        <f>SUM(F46:AN46)</f>
        <v>1661</v>
      </c>
      <c r="D46" s="28">
        <f>COUNT(F46:AN46)*3</f>
        <v>15</v>
      </c>
      <c r="E46" s="141">
        <f>C46/D46</f>
        <v>110.73333333333333</v>
      </c>
      <c r="F46" s="110">
        <v>326</v>
      </c>
      <c r="G46" s="35"/>
      <c r="H46" s="35"/>
      <c r="I46" s="35">
        <v>331</v>
      </c>
      <c r="J46" s="35"/>
      <c r="K46" s="35">
        <v>335</v>
      </c>
      <c r="L46" s="35"/>
      <c r="M46" s="35">
        <v>342</v>
      </c>
      <c r="N46" s="35">
        <v>327</v>
      </c>
      <c r="O46" s="35"/>
      <c r="P46" s="35"/>
      <c r="Q46" s="35"/>
      <c r="R46" s="35"/>
      <c r="S46" s="35"/>
      <c r="T46" s="35"/>
      <c r="U46" s="35"/>
      <c r="V46" s="35"/>
      <c r="W46" s="35"/>
      <c r="X46" s="35"/>
      <c r="Y46" s="35"/>
      <c r="Z46" s="35"/>
      <c r="AA46" s="35"/>
      <c r="AB46" s="35"/>
      <c r="AC46" s="35"/>
      <c r="AD46" s="35"/>
      <c r="AE46" s="35"/>
      <c r="AF46" s="35"/>
    </row>
    <row r="47" spans="1:40" s="8" customFormat="1">
      <c r="A47" s="21">
        <v>27</v>
      </c>
      <c r="B47" s="87" t="s">
        <v>157</v>
      </c>
      <c r="C47" s="28">
        <f>SUM(F47:AN47)</f>
        <v>993</v>
      </c>
      <c r="D47" s="28">
        <f>COUNT(F47:AN47)*3</f>
        <v>9</v>
      </c>
      <c r="E47" s="141">
        <f>C47/D47</f>
        <v>110.33333333333333</v>
      </c>
      <c r="F47" s="110"/>
      <c r="G47" s="445">
        <v>328</v>
      </c>
      <c r="H47" s="445"/>
      <c r="I47" s="445"/>
      <c r="J47" s="445">
        <v>341</v>
      </c>
      <c r="K47" s="445"/>
      <c r="L47" s="445">
        <v>324</v>
      </c>
      <c r="M47" s="445"/>
      <c r="N47" s="445"/>
      <c r="O47" s="445"/>
      <c r="P47" s="445"/>
      <c r="Q47" s="445"/>
      <c r="R47" s="445"/>
      <c r="S47" s="445"/>
      <c r="T47" s="445"/>
      <c r="U47" s="445"/>
      <c r="V47" s="445"/>
      <c r="W47" s="445"/>
      <c r="X47" s="445"/>
      <c r="Y47" s="445"/>
      <c r="Z47" s="445"/>
      <c r="AA47" s="445"/>
      <c r="AB47" s="445"/>
      <c r="AC47" s="445"/>
      <c r="AD47" s="445"/>
      <c r="AE47" s="445"/>
      <c r="AF47" s="445"/>
      <c r="AG47" s="446"/>
      <c r="AH47" s="446"/>
      <c r="AI47" s="446"/>
      <c r="AJ47" s="446"/>
      <c r="AK47" s="446"/>
      <c r="AL47" s="446"/>
      <c r="AM47" s="446"/>
      <c r="AN47" s="446"/>
    </row>
    <row r="48" spans="1:40" s="13" customFormat="1">
      <c r="A48" s="21">
        <v>42</v>
      </c>
      <c r="B48" s="444" t="s">
        <v>253</v>
      </c>
      <c r="C48" s="28">
        <f>SUM(F48:AN48)</f>
        <v>1316</v>
      </c>
      <c r="D48" s="28">
        <f>COUNT(F48:AN48)*3</f>
        <v>12</v>
      </c>
      <c r="E48" s="141">
        <f>C48/D48</f>
        <v>109.66666666666667</v>
      </c>
      <c r="F48" s="110"/>
      <c r="G48" s="35">
        <v>372</v>
      </c>
      <c r="H48" s="35">
        <v>350</v>
      </c>
      <c r="I48" s="35">
        <v>304</v>
      </c>
      <c r="J48" s="35"/>
      <c r="K48" s="35"/>
      <c r="L48" s="35">
        <v>290</v>
      </c>
      <c r="M48" s="35"/>
      <c r="N48" s="35"/>
      <c r="O48" s="35"/>
      <c r="P48" s="35"/>
      <c r="Q48" s="35"/>
      <c r="R48" s="35"/>
      <c r="S48" s="35"/>
      <c r="T48" s="35"/>
      <c r="U48" s="35"/>
      <c r="V48" s="35"/>
      <c r="W48" s="35"/>
      <c r="X48" s="35"/>
      <c r="Y48" s="35"/>
      <c r="Z48" s="35"/>
      <c r="AA48" s="35"/>
      <c r="AB48" s="35"/>
      <c r="AC48" s="35"/>
      <c r="AD48" s="35"/>
      <c r="AE48" s="35"/>
      <c r="AF48" s="35"/>
    </row>
    <row r="49" spans="1:51">
      <c r="A49" s="21">
        <v>52</v>
      </c>
      <c r="B49" s="87" t="s">
        <v>262</v>
      </c>
      <c r="C49" s="28">
        <f>SUM(F49:AN49)</f>
        <v>1316</v>
      </c>
      <c r="D49" s="28">
        <f>COUNT(F49:AN49)*3</f>
        <v>12</v>
      </c>
      <c r="E49" s="141">
        <f>C49/D49</f>
        <v>109.66666666666667</v>
      </c>
      <c r="F49" s="110"/>
      <c r="G49" s="445">
        <v>336</v>
      </c>
      <c r="H49" s="445"/>
      <c r="I49" s="445">
        <v>318</v>
      </c>
      <c r="J49" s="445">
        <v>326</v>
      </c>
      <c r="K49" s="445"/>
      <c r="L49" s="445">
        <v>336</v>
      </c>
      <c r="M49" s="445"/>
      <c r="N49" s="445"/>
      <c r="O49" s="445"/>
      <c r="P49" s="445"/>
      <c r="Q49" s="445"/>
      <c r="R49" s="445"/>
      <c r="S49" s="445"/>
      <c r="T49" s="445"/>
      <c r="U49" s="445"/>
      <c r="V49" s="445"/>
      <c r="W49" s="445"/>
      <c r="X49" s="445"/>
      <c r="Y49" s="445"/>
      <c r="Z49" s="445"/>
      <c r="AA49" s="445"/>
      <c r="AB49" s="445"/>
      <c r="AC49" s="445"/>
      <c r="AD49" s="445"/>
      <c r="AE49" s="445"/>
      <c r="AF49" s="445"/>
      <c r="AG49" s="446"/>
      <c r="AH49" s="446"/>
      <c r="AI49" s="446"/>
      <c r="AJ49" s="446"/>
      <c r="AK49" s="446"/>
      <c r="AL49" s="446"/>
      <c r="AM49" s="446"/>
      <c r="AN49" s="446"/>
      <c r="AO49" s="8"/>
      <c r="AP49" s="8"/>
      <c r="AQ49" s="8"/>
      <c r="AR49" s="8"/>
      <c r="AS49" s="8"/>
      <c r="AT49" s="8"/>
      <c r="AU49" s="8"/>
      <c r="AV49" s="8"/>
      <c r="AW49" s="8"/>
      <c r="AX49" s="8"/>
      <c r="AY49" s="8"/>
    </row>
    <row r="50" spans="1:51" s="13" customFormat="1">
      <c r="A50" s="21">
        <v>13</v>
      </c>
      <c r="B50" s="444" t="s">
        <v>282</v>
      </c>
      <c r="C50" s="28">
        <f>SUM(F50:AN50)</f>
        <v>986</v>
      </c>
      <c r="D50" s="28">
        <f>COUNT(F50:AN50)*3</f>
        <v>9</v>
      </c>
      <c r="E50" s="141">
        <f>C50/D50</f>
        <v>109.55555555555556</v>
      </c>
      <c r="F50" s="110"/>
      <c r="G50" s="35"/>
      <c r="H50" s="35"/>
      <c r="I50" s="35">
        <v>324</v>
      </c>
      <c r="J50" s="35">
        <v>316</v>
      </c>
      <c r="K50" s="35"/>
      <c r="L50" s="35"/>
      <c r="M50" s="35"/>
      <c r="N50" s="35">
        <v>346</v>
      </c>
      <c r="O50" s="35"/>
      <c r="P50" s="35"/>
      <c r="Q50" s="35"/>
      <c r="R50" s="35"/>
      <c r="S50" s="35"/>
      <c r="T50" s="35"/>
      <c r="U50" s="35"/>
      <c r="V50" s="35"/>
      <c r="W50" s="35"/>
      <c r="X50" s="35"/>
      <c r="Y50" s="35"/>
      <c r="Z50" s="35"/>
      <c r="AA50" s="35"/>
      <c r="AB50" s="35"/>
      <c r="AC50" s="35"/>
      <c r="AD50" s="35"/>
      <c r="AE50" s="35"/>
      <c r="AF50" s="35"/>
    </row>
    <row r="51" spans="1:51">
      <c r="A51" s="21">
        <v>20</v>
      </c>
      <c r="B51" s="87" t="s">
        <v>248</v>
      </c>
      <c r="C51" s="28">
        <f>SUM(F51:AN51)</f>
        <v>1312</v>
      </c>
      <c r="D51" s="28">
        <f>COUNT(F51:AN51)*3</f>
        <v>12</v>
      </c>
      <c r="E51" s="141">
        <f>C51/D51</f>
        <v>109.33333333333333</v>
      </c>
      <c r="F51" s="110"/>
      <c r="G51" s="445">
        <v>347</v>
      </c>
      <c r="H51" s="445"/>
      <c r="I51" s="445"/>
      <c r="J51" s="445">
        <v>366</v>
      </c>
      <c r="K51" s="445"/>
      <c r="L51" s="445"/>
      <c r="M51" s="445">
        <v>285</v>
      </c>
      <c r="N51" s="445">
        <v>314</v>
      </c>
      <c r="O51" s="445"/>
      <c r="P51" s="445"/>
      <c r="Q51" s="445"/>
      <c r="R51" s="445"/>
      <c r="S51" s="445"/>
      <c r="T51" s="445"/>
      <c r="U51" s="445"/>
      <c r="V51" s="445"/>
      <c r="W51" s="445"/>
      <c r="X51" s="445"/>
      <c r="Y51" s="445"/>
      <c r="Z51" s="445"/>
      <c r="AA51" s="445"/>
      <c r="AB51" s="445"/>
      <c r="AC51" s="445"/>
      <c r="AD51" s="445"/>
      <c r="AE51" s="445"/>
      <c r="AF51" s="445"/>
      <c r="AG51" s="446"/>
      <c r="AH51" s="446"/>
      <c r="AI51" s="446"/>
      <c r="AJ51" s="446"/>
      <c r="AK51" s="446"/>
      <c r="AL51" s="446"/>
      <c r="AM51" s="446"/>
      <c r="AN51" s="446"/>
      <c r="AO51" s="8"/>
      <c r="AP51" s="8"/>
      <c r="AQ51" s="8"/>
      <c r="AR51" s="8"/>
      <c r="AS51" s="8"/>
      <c r="AT51" s="8"/>
      <c r="AU51" s="8"/>
      <c r="AV51" s="8"/>
      <c r="AW51" s="8"/>
      <c r="AX51" s="8"/>
      <c r="AY51" s="8"/>
    </row>
    <row r="52" spans="1:51" s="13" customFormat="1">
      <c r="A52" s="21">
        <v>2</v>
      </c>
      <c r="B52" s="444" t="s">
        <v>286</v>
      </c>
      <c r="C52" s="28">
        <f>SUM(F52:AN52)</f>
        <v>1632</v>
      </c>
      <c r="D52" s="28">
        <f>COUNT(F52:AN52)*3</f>
        <v>15</v>
      </c>
      <c r="E52" s="141">
        <f>C52/D52</f>
        <v>108.8</v>
      </c>
      <c r="F52" s="110">
        <v>368</v>
      </c>
      <c r="G52" s="35"/>
      <c r="H52" s="35">
        <v>338</v>
      </c>
      <c r="I52" s="35"/>
      <c r="J52" s="35"/>
      <c r="K52" s="35">
        <v>328</v>
      </c>
      <c r="L52" s="35">
        <v>308</v>
      </c>
      <c r="M52" s="35"/>
      <c r="N52" s="35">
        <v>290</v>
      </c>
      <c r="O52" s="35"/>
      <c r="P52" s="35"/>
      <c r="Q52" s="35"/>
      <c r="R52" s="35"/>
      <c r="S52" s="35"/>
      <c r="T52" s="35"/>
      <c r="U52" s="35"/>
      <c r="V52" s="35"/>
      <c r="W52" s="35"/>
      <c r="X52" s="35"/>
      <c r="Y52" s="35"/>
      <c r="Z52" s="35"/>
      <c r="AA52" s="35"/>
      <c r="AB52" s="35"/>
      <c r="AC52" s="35"/>
      <c r="AD52" s="35"/>
      <c r="AE52" s="35"/>
      <c r="AF52" s="35"/>
    </row>
    <row r="53" spans="1:51">
      <c r="A53" s="21">
        <v>32</v>
      </c>
      <c r="B53" s="87" t="s">
        <v>260</v>
      </c>
      <c r="C53" s="28">
        <f>SUM(F53:AN53)</f>
        <v>1303</v>
      </c>
      <c r="D53" s="28">
        <f>COUNT(F53:AN53)*3</f>
        <v>12</v>
      </c>
      <c r="E53" s="141">
        <f>C53/D53</f>
        <v>108.58333333333333</v>
      </c>
      <c r="F53" s="110">
        <v>322</v>
      </c>
      <c r="G53" s="10"/>
      <c r="H53" s="10">
        <v>301</v>
      </c>
      <c r="I53" s="10"/>
      <c r="J53" s="10">
        <v>351</v>
      </c>
      <c r="K53" s="10">
        <v>329</v>
      </c>
      <c r="L53" s="10"/>
      <c r="M53" s="10"/>
      <c r="N53" s="10"/>
      <c r="O53" s="10"/>
      <c r="P53" s="10"/>
      <c r="Q53" s="10"/>
      <c r="R53" s="10"/>
      <c r="S53" s="10"/>
      <c r="T53" s="10"/>
      <c r="U53" s="10"/>
      <c r="V53" s="10"/>
      <c r="AG53" s="8"/>
      <c r="AH53" s="8"/>
      <c r="AI53" s="8"/>
      <c r="AJ53" s="8"/>
      <c r="AK53" s="8"/>
      <c r="AL53" s="8"/>
      <c r="AM53" s="8"/>
      <c r="AN53" s="8"/>
      <c r="AO53" s="8"/>
      <c r="AP53" s="8"/>
      <c r="AQ53" s="8"/>
      <c r="AR53" s="8"/>
      <c r="AS53" s="8"/>
      <c r="AT53" s="8"/>
      <c r="AU53" s="8"/>
      <c r="AV53" s="8"/>
      <c r="AW53" s="8"/>
      <c r="AX53" s="8"/>
      <c r="AY53" s="8"/>
    </row>
    <row r="54" spans="1:51" s="13" customFormat="1">
      <c r="A54" s="21">
        <v>40</v>
      </c>
      <c r="B54" s="444" t="s">
        <v>67</v>
      </c>
      <c r="C54" s="28">
        <f>SUM(F54:AN54)</f>
        <v>977</v>
      </c>
      <c r="D54" s="28">
        <f>COUNT(F54:AN54)*3</f>
        <v>9</v>
      </c>
      <c r="E54" s="141">
        <f>C54/D54</f>
        <v>108.55555555555556</v>
      </c>
      <c r="F54" s="110"/>
      <c r="G54" s="35">
        <v>336</v>
      </c>
      <c r="H54" s="35">
        <v>293</v>
      </c>
      <c r="I54" s="35"/>
      <c r="J54" s="35"/>
      <c r="K54" s="35"/>
      <c r="L54" s="35">
        <v>348</v>
      </c>
      <c r="M54" s="35"/>
      <c r="N54" s="35"/>
      <c r="O54" s="35"/>
      <c r="P54" s="35"/>
      <c r="Q54" s="35"/>
      <c r="R54" s="35"/>
      <c r="S54" s="35"/>
      <c r="T54" s="35"/>
      <c r="U54" s="35"/>
      <c r="V54" s="35"/>
      <c r="W54" s="35"/>
      <c r="X54" s="35"/>
      <c r="Y54" s="35"/>
      <c r="Z54" s="35"/>
      <c r="AA54" s="35"/>
      <c r="AB54" s="35"/>
      <c r="AC54" s="35"/>
      <c r="AD54" s="35"/>
      <c r="AE54" s="35"/>
      <c r="AF54" s="35"/>
    </row>
    <row r="55" spans="1:51">
      <c r="A55" s="21">
        <v>58</v>
      </c>
      <c r="B55" s="87" t="s">
        <v>279</v>
      </c>
      <c r="C55" s="28">
        <f>SUM(F55:AN55)</f>
        <v>648</v>
      </c>
      <c r="D55" s="28">
        <f>COUNT(F55:AN55)*3</f>
        <v>6</v>
      </c>
      <c r="E55" s="141">
        <f>C55/D55</f>
        <v>108</v>
      </c>
      <c r="F55" s="9">
        <v>369</v>
      </c>
      <c r="G55" s="446"/>
      <c r="H55" s="446"/>
      <c r="I55" s="446">
        <v>279</v>
      </c>
      <c r="J55" s="446"/>
      <c r="K55" s="446"/>
      <c r="L55" s="446"/>
      <c r="M55" s="446"/>
      <c r="N55" s="446"/>
      <c r="O55" s="446"/>
      <c r="P55" s="446"/>
      <c r="Q55" s="446"/>
      <c r="R55" s="446"/>
      <c r="S55" s="446"/>
      <c r="T55" s="446"/>
      <c r="U55" s="446"/>
      <c r="V55" s="446"/>
      <c r="W55" s="445"/>
      <c r="X55" s="445"/>
      <c r="Y55" s="445"/>
      <c r="Z55" s="445"/>
      <c r="AA55" s="445"/>
      <c r="AB55" s="445"/>
      <c r="AC55" s="445"/>
      <c r="AD55" s="445"/>
      <c r="AE55" s="445"/>
      <c r="AF55" s="445"/>
      <c r="AG55" s="445"/>
      <c r="AH55" s="445"/>
      <c r="AI55" s="445"/>
      <c r="AJ55" s="445"/>
      <c r="AK55" s="445"/>
      <c r="AL55" s="445"/>
      <c r="AM55" s="445"/>
      <c r="AN55" s="445"/>
      <c r="AO55" s="8"/>
      <c r="AP55" s="8"/>
      <c r="AQ55" s="8"/>
      <c r="AR55" s="8"/>
      <c r="AS55" s="8"/>
      <c r="AT55" s="8"/>
      <c r="AU55" s="8"/>
      <c r="AV55" s="8"/>
      <c r="AW55" s="8"/>
      <c r="AX55" s="8"/>
      <c r="AY55" s="8"/>
    </row>
    <row r="56" spans="1:51" s="13" customFormat="1">
      <c r="A56" s="21">
        <v>12</v>
      </c>
      <c r="B56" s="87" t="s">
        <v>74</v>
      </c>
      <c r="C56" s="28">
        <f>SUM(F56:AN56)</f>
        <v>1612</v>
      </c>
      <c r="D56" s="28">
        <f>COUNT(F56:AN56)*3</f>
        <v>15</v>
      </c>
      <c r="E56" s="141">
        <f>C56/D56</f>
        <v>107.46666666666667</v>
      </c>
      <c r="F56" s="110"/>
      <c r="G56" s="35"/>
      <c r="H56" s="35"/>
      <c r="I56" s="35">
        <v>339</v>
      </c>
      <c r="J56" s="35">
        <v>340</v>
      </c>
      <c r="K56" s="35">
        <v>330</v>
      </c>
      <c r="L56" s="35"/>
      <c r="M56" s="35">
        <v>284</v>
      </c>
      <c r="N56" s="35">
        <v>319</v>
      </c>
      <c r="O56" s="35"/>
      <c r="P56" s="35"/>
      <c r="Q56" s="35"/>
      <c r="R56" s="35"/>
      <c r="S56" s="35"/>
      <c r="T56" s="35"/>
      <c r="U56" s="35"/>
      <c r="V56" s="35"/>
      <c r="W56" s="35"/>
      <c r="X56" s="35"/>
      <c r="Y56" s="35"/>
      <c r="Z56" s="35"/>
      <c r="AA56" s="35"/>
      <c r="AB56" s="35"/>
      <c r="AC56" s="35"/>
      <c r="AD56" s="35"/>
      <c r="AE56" s="35"/>
      <c r="AF56" s="35"/>
    </row>
    <row r="57" spans="1:51">
      <c r="A57" s="21">
        <v>19</v>
      </c>
      <c r="B57" s="444" t="s">
        <v>246</v>
      </c>
      <c r="C57" s="28">
        <f>SUM(F57:AN57)</f>
        <v>1287</v>
      </c>
      <c r="D57" s="28">
        <f>COUNT(F57:AN57)*3</f>
        <v>12</v>
      </c>
      <c r="E57" s="141">
        <f>C57/D57</f>
        <v>107.25</v>
      </c>
      <c r="F57" s="110"/>
      <c r="G57" s="445">
        <v>314</v>
      </c>
      <c r="H57" s="445"/>
      <c r="I57" s="445"/>
      <c r="J57" s="445">
        <v>322</v>
      </c>
      <c r="K57" s="445"/>
      <c r="L57" s="445"/>
      <c r="M57" s="445">
        <v>289</v>
      </c>
      <c r="N57" s="445">
        <v>362</v>
      </c>
      <c r="O57" s="445"/>
      <c r="P57" s="445"/>
      <c r="Q57" s="445"/>
      <c r="R57" s="445"/>
      <c r="S57" s="445"/>
      <c r="T57" s="445"/>
      <c r="U57" s="445"/>
      <c r="V57" s="445"/>
      <c r="W57" s="445"/>
      <c r="X57" s="445"/>
      <c r="Y57" s="445"/>
      <c r="Z57" s="445"/>
      <c r="AA57" s="445"/>
      <c r="AB57" s="445"/>
      <c r="AC57" s="445"/>
      <c r="AD57" s="445"/>
      <c r="AE57" s="445"/>
      <c r="AF57" s="445"/>
      <c r="AG57" s="446"/>
      <c r="AH57" s="446"/>
      <c r="AI57" s="446"/>
      <c r="AJ57" s="446"/>
      <c r="AK57" s="446"/>
      <c r="AL57" s="446"/>
      <c r="AM57" s="446"/>
      <c r="AN57" s="446"/>
      <c r="AO57" s="8"/>
      <c r="AP57" s="8"/>
      <c r="AQ57" s="8"/>
      <c r="AR57" s="8"/>
      <c r="AS57" s="8"/>
      <c r="AT57" s="8"/>
      <c r="AU57" s="8"/>
      <c r="AV57" s="8"/>
      <c r="AW57" s="8"/>
      <c r="AX57" s="8"/>
      <c r="AY57" s="8"/>
    </row>
    <row r="58" spans="1:51" s="13" customFormat="1">
      <c r="A58" s="21">
        <v>62</v>
      </c>
      <c r="B58" s="87" t="s">
        <v>278</v>
      </c>
      <c r="C58" s="28">
        <f>SUM(F58:AN58)</f>
        <v>962</v>
      </c>
      <c r="D58" s="28">
        <f>COUNT(F58:AN58)*3</f>
        <v>9</v>
      </c>
      <c r="E58" s="141">
        <f>C58/D58</f>
        <v>106.88888888888889</v>
      </c>
      <c r="F58" s="110"/>
      <c r="G58" s="35"/>
      <c r="H58" s="35"/>
      <c r="I58" s="35"/>
      <c r="J58" s="35"/>
      <c r="K58" s="35">
        <v>361</v>
      </c>
      <c r="L58" s="35">
        <v>308</v>
      </c>
      <c r="M58" s="35">
        <v>293</v>
      </c>
      <c r="N58" s="35"/>
      <c r="O58" s="35"/>
      <c r="P58" s="35"/>
      <c r="Q58" s="35"/>
      <c r="R58" s="35"/>
      <c r="S58" s="35"/>
      <c r="T58" s="35"/>
      <c r="U58" s="35"/>
      <c r="V58" s="35"/>
      <c r="W58" s="35"/>
      <c r="X58" s="35"/>
      <c r="Y58" s="35"/>
      <c r="Z58" s="35"/>
      <c r="AA58" s="35"/>
      <c r="AB58" s="35"/>
      <c r="AC58" s="35"/>
      <c r="AD58" s="35"/>
      <c r="AE58" s="35"/>
      <c r="AF58" s="35"/>
    </row>
    <row r="59" spans="1:51">
      <c r="A59" s="21">
        <v>61</v>
      </c>
      <c r="B59" s="255" t="s">
        <v>277</v>
      </c>
      <c r="C59" s="28">
        <f>SUM(F59:AN59)</f>
        <v>1600</v>
      </c>
      <c r="D59" s="28">
        <f>COUNT(F59:AN59)*3</f>
        <v>15</v>
      </c>
      <c r="E59" s="141">
        <f>C59/D59</f>
        <v>106.66666666666667</v>
      </c>
      <c r="F59" s="110">
        <v>284</v>
      </c>
      <c r="G59" s="445"/>
      <c r="H59" s="10"/>
      <c r="I59" s="10">
        <v>337</v>
      </c>
      <c r="J59" s="10"/>
      <c r="K59" s="10">
        <v>312</v>
      </c>
      <c r="L59" s="10">
        <v>323</v>
      </c>
      <c r="M59" s="10">
        <v>344</v>
      </c>
      <c r="N59" s="10"/>
      <c r="O59" s="10"/>
      <c r="P59" s="10"/>
      <c r="Q59" s="10"/>
      <c r="R59" s="10"/>
      <c r="S59" s="10"/>
      <c r="T59" s="10"/>
      <c r="U59" s="10"/>
      <c r="V59" s="10"/>
      <c r="AG59" s="8"/>
      <c r="AH59" s="8"/>
      <c r="AI59" s="8"/>
      <c r="AJ59" s="8"/>
      <c r="AK59" s="8"/>
      <c r="AL59" s="8"/>
      <c r="AM59" s="8"/>
      <c r="AN59" s="8"/>
      <c r="AO59" s="8"/>
      <c r="AP59" s="8"/>
      <c r="AQ59" s="8"/>
      <c r="AR59" s="8"/>
      <c r="AS59" s="8"/>
      <c r="AT59" s="8"/>
      <c r="AU59" s="8"/>
      <c r="AV59" s="8"/>
      <c r="AW59" s="8"/>
      <c r="AX59" s="8"/>
      <c r="AY59" s="8"/>
    </row>
    <row r="60" spans="1:51" s="13" customFormat="1">
      <c r="A60" s="21">
        <v>57</v>
      </c>
      <c r="B60" s="87" t="s">
        <v>328</v>
      </c>
      <c r="C60" s="28">
        <f>SUM(F60:AN60)</f>
        <v>1597</v>
      </c>
      <c r="D60" s="28">
        <f>COUNT(F60:AN60)*3</f>
        <v>15</v>
      </c>
      <c r="E60" s="141">
        <f>C60/D60</f>
        <v>106.46666666666667</v>
      </c>
      <c r="F60" s="110">
        <v>329</v>
      </c>
      <c r="G60" s="35"/>
      <c r="H60" s="35"/>
      <c r="I60" s="35">
        <v>308</v>
      </c>
      <c r="J60" s="35"/>
      <c r="K60" s="35">
        <v>305</v>
      </c>
      <c r="L60" s="35">
        <v>329</v>
      </c>
      <c r="M60" s="35">
        <v>326</v>
      </c>
      <c r="N60" s="35"/>
      <c r="O60" s="35"/>
      <c r="P60" s="35"/>
      <c r="Q60" s="35"/>
      <c r="R60" s="35"/>
      <c r="S60" s="35"/>
      <c r="T60" s="35"/>
      <c r="U60" s="35"/>
      <c r="V60" s="35"/>
      <c r="W60" s="35"/>
      <c r="X60" s="35"/>
      <c r="Y60" s="35"/>
      <c r="Z60" s="35"/>
      <c r="AA60" s="35"/>
      <c r="AB60" s="35"/>
      <c r="AC60" s="35"/>
      <c r="AD60" s="35"/>
      <c r="AE60" s="35"/>
      <c r="AF60" s="35"/>
    </row>
    <row r="61" spans="1:51" s="13" customFormat="1">
      <c r="A61" s="21">
        <v>11</v>
      </c>
      <c r="B61" s="87" t="s">
        <v>250</v>
      </c>
      <c r="C61" s="28">
        <f>SUM(F61:AN61)</f>
        <v>1276</v>
      </c>
      <c r="D61" s="28">
        <f>COUNT(F61:AN61)*3</f>
        <v>12</v>
      </c>
      <c r="E61" s="141">
        <f>C61/D61</f>
        <v>106.33333333333333</v>
      </c>
      <c r="F61" s="35">
        <v>327</v>
      </c>
      <c r="G61" s="445"/>
      <c r="H61" s="35"/>
      <c r="I61" s="35"/>
      <c r="J61" s="35"/>
      <c r="K61" s="35">
        <v>291</v>
      </c>
      <c r="L61" s="35"/>
      <c r="M61" s="35">
        <v>328</v>
      </c>
      <c r="N61" s="35">
        <v>330</v>
      </c>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4</v>
      </c>
      <c r="B62" s="444" t="s">
        <v>289</v>
      </c>
      <c r="C62" s="28">
        <f>SUM(F62:AN62)</f>
        <v>1275</v>
      </c>
      <c r="D62" s="28">
        <f>COUNT(F62:AN62)*3</f>
        <v>12</v>
      </c>
      <c r="E62" s="141">
        <f>C62/D62</f>
        <v>106.25</v>
      </c>
      <c r="F62" s="445">
        <v>319</v>
      </c>
      <c r="G62" s="35"/>
      <c r="H62" s="445">
        <v>309</v>
      </c>
      <c r="I62" s="445"/>
      <c r="J62" s="445"/>
      <c r="K62" s="445">
        <v>285</v>
      </c>
      <c r="L62" s="445"/>
      <c r="M62" s="445"/>
      <c r="N62" s="445">
        <v>362</v>
      </c>
      <c r="O62" s="445"/>
      <c r="P62" s="445"/>
      <c r="Q62" s="445"/>
      <c r="R62" s="445"/>
      <c r="S62" s="445"/>
      <c r="T62" s="445"/>
      <c r="U62" s="445"/>
      <c r="V62" s="445"/>
      <c r="W62" s="445"/>
      <c r="X62" s="445"/>
      <c r="Y62" s="445"/>
      <c r="Z62" s="445"/>
      <c r="AA62" s="445"/>
      <c r="AB62" s="445"/>
      <c r="AC62" s="445"/>
      <c r="AD62" s="445"/>
      <c r="AE62" s="445"/>
      <c r="AF62" s="445"/>
      <c r="AG62" s="446"/>
      <c r="AH62" s="446"/>
      <c r="AI62" s="446"/>
      <c r="AJ62" s="446"/>
      <c r="AK62" s="446"/>
      <c r="AL62" s="446"/>
      <c r="AM62" s="446"/>
      <c r="AN62" s="446"/>
    </row>
    <row r="63" spans="1:51" s="13" customFormat="1">
      <c r="A63" s="21">
        <v>18</v>
      </c>
      <c r="B63" s="87" t="s">
        <v>245</v>
      </c>
      <c r="C63" s="28">
        <f>SUM(F63:AN63)</f>
        <v>950</v>
      </c>
      <c r="D63" s="28">
        <f>COUNT(F63:AN63)*3</f>
        <v>9</v>
      </c>
      <c r="E63" s="141">
        <f>C63/D63</f>
        <v>105.55555555555556</v>
      </c>
      <c r="F63" s="35"/>
      <c r="G63" s="35">
        <v>311</v>
      </c>
      <c r="H63" s="35"/>
      <c r="I63" s="35"/>
      <c r="J63" s="35">
        <v>361</v>
      </c>
      <c r="K63" s="35"/>
      <c r="L63" s="35"/>
      <c r="M63" s="35"/>
      <c r="N63" s="35">
        <v>278</v>
      </c>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51</v>
      </c>
      <c r="B64" s="87" t="s">
        <v>154</v>
      </c>
      <c r="C64" s="28">
        <f>SUM(F64:AN64)</f>
        <v>936</v>
      </c>
      <c r="D64" s="28">
        <f>COUNT(F64:AN64)*3</f>
        <v>9</v>
      </c>
      <c r="E64" s="141">
        <f>C64/D64</f>
        <v>104</v>
      </c>
      <c r="F64" s="35"/>
      <c r="G64" s="445">
        <v>320</v>
      </c>
      <c r="H64" s="35"/>
      <c r="I64" s="35">
        <v>305</v>
      </c>
      <c r="J64" s="35"/>
      <c r="K64" s="35"/>
      <c r="L64" s="35">
        <v>311</v>
      </c>
      <c r="M64" s="35"/>
      <c r="N64" s="35"/>
      <c r="O64" s="35"/>
      <c r="P64" s="35"/>
      <c r="Q64" s="35"/>
      <c r="R64" s="35"/>
      <c r="S64" s="35"/>
      <c r="T64" s="445"/>
      <c r="U64" s="445"/>
      <c r="V64" s="445"/>
      <c r="W64" s="445"/>
      <c r="X64" s="445"/>
      <c r="Y64" s="445"/>
      <c r="Z64" s="445"/>
      <c r="AA64" s="445"/>
      <c r="AB64" s="445"/>
      <c r="AC64" s="445"/>
      <c r="AD64" s="445"/>
      <c r="AE64" s="445"/>
      <c r="AF64" s="445"/>
      <c r="AG64" s="446"/>
      <c r="AH64" s="446"/>
      <c r="AI64" s="446"/>
      <c r="AJ64" s="446"/>
      <c r="AK64" s="446"/>
      <c r="AL64" s="446"/>
      <c r="AM64" s="446"/>
      <c r="AN64" s="446"/>
    </row>
    <row r="65" spans="1:51" s="13" customFormat="1">
      <c r="A65" s="21">
        <v>10</v>
      </c>
      <c r="B65" s="87" t="s">
        <v>251</v>
      </c>
      <c r="C65" s="28">
        <f>SUM(F65:AN65)</f>
        <v>1528</v>
      </c>
      <c r="D65" s="28">
        <f>COUNT(F65:AN65)*3</f>
        <v>15</v>
      </c>
      <c r="E65" s="141">
        <f>C65/D65</f>
        <v>101.86666666666666</v>
      </c>
      <c r="F65" s="35">
        <v>345</v>
      </c>
      <c r="G65" s="35"/>
      <c r="H65" s="35"/>
      <c r="I65" s="35">
        <v>278</v>
      </c>
      <c r="J65" s="35"/>
      <c r="K65" s="35">
        <v>317</v>
      </c>
      <c r="L65" s="35"/>
      <c r="M65" s="35">
        <v>289</v>
      </c>
      <c r="N65" s="35">
        <v>299</v>
      </c>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45</v>
      </c>
      <c r="B66" s="444" t="s">
        <v>70</v>
      </c>
      <c r="C66" s="28">
        <f>SUM(F66:AN66)</f>
        <v>294</v>
      </c>
      <c r="D66" s="28">
        <f>COUNT(F66:AN66)*3</f>
        <v>3</v>
      </c>
      <c r="E66" s="141">
        <f>C66/D66</f>
        <v>98</v>
      </c>
      <c r="F66" s="445">
        <v>294</v>
      </c>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6"/>
      <c r="AH66" s="446"/>
      <c r="AI66" s="446"/>
      <c r="AJ66" s="446"/>
      <c r="AK66" s="446"/>
      <c r="AL66" s="446"/>
      <c r="AM66" s="446"/>
      <c r="AN66" s="446"/>
    </row>
    <row r="67" spans="1:51" s="13" customFormat="1">
      <c r="A67" s="21">
        <v>1</v>
      </c>
      <c r="B67" s="87" t="s">
        <v>77</v>
      </c>
      <c r="C67" s="28">
        <f>SUM(F67:AN67)</f>
        <v>994</v>
      </c>
      <c r="D67" s="28">
        <f>COUNT(F67:AN67)*3</f>
        <v>12</v>
      </c>
      <c r="E67" s="141">
        <f>C67/D67</f>
        <v>82.833333333333329</v>
      </c>
      <c r="F67" s="35">
        <v>252</v>
      </c>
      <c r="G67" s="35"/>
      <c r="H67" s="35"/>
      <c r="I67" s="35"/>
      <c r="J67" s="35"/>
      <c r="K67" s="35">
        <v>272</v>
      </c>
      <c r="L67" s="35">
        <v>247</v>
      </c>
      <c r="M67" s="35"/>
      <c r="N67" s="35">
        <v>223</v>
      </c>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8</v>
      </c>
      <c r="B68" s="87" t="s">
        <v>167</v>
      </c>
      <c r="C68" s="28">
        <f>SUM(F68:AN68)</f>
        <v>0</v>
      </c>
      <c r="D68" s="28">
        <f>COUNT(F68:AN68)*3</f>
        <v>3</v>
      </c>
      <c r="E68" s="141">
        <f>C68/D68</f>
        <v>0</v>
      </c>
      <c r="F68" s="445">
        <v>0</v>
      </c>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6"/>
      <c r="AH68" s="446"/>
      <c r="AI68" s="446"/>
      <c r="AJ68" s="446"/>
      <c r="AK68" s="446"/>
      <c r="AL68" s="446"/>
      <c r="AM68" s="446"/>
      <c r="AN68" s="446"/>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A23" sqref="A23"/>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89" t="s">
        <v>143</v>
      </c>
      <c r="B1" s="390"/>
      <c r="C1" s="391" t="s">
        <v>144</v>
      </c>
      <c r="D1" s="392"/>
    </row>
    <row r="2" spans="1:4" ht="15.75">
      <c r="A2" s="242" t="s">
        <v>271</v>
      </c>
      <c r="B2" s="243">
        <v>172</v>
      </c>
      <c r="C2" s="266" t="s">
        <v>271</v>
      </c>
      <c r="D2" s="267">
        <v>455</v>
      </c>
    </row>
    <row r="3" spans="1:4" ht="15.75">
      <c r="A3" s="244" t="s">
        <v>247</v>
      </c>
      <c r="B3" s="245">
        <v>166</v>
      </c>
      <c r="C3" s="268" t="s">
        <v>229</v>
      </c>
      <c r="D3" s="269">
        <v>420</v>
      </c>
    </row>
    <row r="4" spans="1:4" ht="15.75">
      <c r="A4" s="244" t="s">
        <v>229</v>
      </c>
      <c r="B4" s="245">
        <v>160</v>
      </c>
      <c r="C4" s="268" t="s">
        <v>285</v>
      </c>
      <c r="D4" s="269">
        <v>413</v>
      </c>
    </row>
    <row r="5" spans="1:4" ht="15.75">
      <c r="A5" s="244" t="s">
        <v>259</v>
      </c>
      <c r="B5" s="245">
        <v>160</v>
      </c>
      <c r="C5" s="268" t="s">
        <v>221</v>
      </c>
      <c r="D5" s="269">
        <v>412</v>
      </c>
    </row>
    <row r="6" spans="1:4" ht="15.75">
      <c r="A6" s="244" t="s">
        <v>166</v>
      </c>
      <c r="B6" s="245">
        <v>158</v>
      </c>
      <c r="C6" s="268" t="s">
        <v>264</v>
      </c>
      <c r="D6" s="269">
        <v>410</v>
      </c>
    </row>
    <row r="7" spans="1:4" ht="15.75">
      <c r="A7" s="244" t="s">
        <v>165</v>
      </c>
      <c r="B7" s="245">
        <v>156</v>
      </c>
      <c r="C7" s="268" t="s">
        <v>323</v>
      </c>
      <c r="D7" s="269">
        <v>409</v>
      </c>
    </row>
    <row r="8" spans="1:4" ht="15.75">
      <c r="A8" s="244" t="s">
        <v>220</v>
      </c>
      <c r="B8" s="245">
        <v>156</v>
      </c>
      <c r="C8" s="268" t="s">
        <v>165</v>
      </c>
      <c r="D8" s="269">
        <v>408</v>
      </c>
    </row>
    <row r="9" spans="1:4" ht="15.75">
      <c r="A9" s="244" t="s">
        <v>221</v>
      </c>
      <c r="B9" s="245">
        <v>153</v>
      </c>
      <c r="C9" s="268" t="s">
        <v>276</v>
      </c>
      <c r="D9" s="269">
        <v>408</v>
      </c>
    </row>
    <row r="10" spans="1:4" ht="15.75">
      <c r="A10" s="244" t="s">
        <v>270</v>
      </c>
      <c r="B10" s="245">
        <v>153</v>
      </c>
      <c r="C10" s="268" t="s">
        <v>259</v>
      </c>
      <c r="D10" s="269">
        <v>401</v>
      </c>
    </row>
    <row r="11" spans="1:4" ht="15.75">
      <c r="A11" s="244" t="s">
        <v>323</v>
      </c>
      <c r="B11" s="245">
        <v>153</v>
      </c>
      <c r="C11" s="268" t="s">
        <v>166</v>
      </c>
      <c r="D11" s="269">
        <v>400</v>
      </c>
    </row>
    <row r="12" spans="1:4" ht="15.75">
      <c r="A12" s="244" t="s">
        <v>283</v>
      </c>
      <c r="B12" s="245">
        <v>150</v>
      </c>
      <c r="C12" s="268" t="s">
        <v>281</v>
      </c>
      <c r="D12" s="269">
        <v>400</v>
      </c>
    </row>
    <row r="13" spans="1:4" ht="15.75">
      <c r="A13" s="244" t="s">
        <v>285</v>
      </c>
      <c r="B13" s="245">
        <v>150</v>
      </c>
      <c r="C13" s="268"/>
      <c r="D13" s="269"/>
    </row>
    <row r="14" spans="1:4" ht="15.75">
      <c r="A14" s="244" t="s">
        <v>281</v>
      </c>
      <c r="B14" s="245">
        <v>150</v>
      </c>
      <c r="C14" s="268"/>
      <c r="D14" s="269"/>
    </row>
    <row r="15" spans="1:4" ht="15.75">
      <c r="A15" s="244" t="s">
        <v>158</v>
      </c>
      <c r="B15" s="245">
        <v>150</v>
      </c>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C2:D12">
    <sortCondition descending="1" ref="D2:D12"/>
  </sortState>
  <mergeCells count="2">
    <mergeCell ref="A1:B1"/>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AE24" sqref="AE24:AG24"/>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398" t="s">
        <v>101</v>
      </c>
      <c r="H1" s="399"/>
      <c r="I1" s="400"/>
      <c r="J1" s="398" t="s">
        <v>102</v>
      </c>
      <c r="K1" s="399"/>
      <c r="L1" s="400"/>
      <c r="M1" s="398" t="s">
        <v>103</v>
      </c>
      <c r="N1" s="399"/>
      <c r="O1" s="400"/>
      <c r="P1" s="398" t="s">
        <v>104</v>
      </c>
      <c r="Q1" s="399"/>
      <c r="R1" s="400"/>
      <c r="S1" s="398" t="s">
        <v>105</v>
      </c>
      <c r="T1" s="399"/>
      <c r="U1" s="400"/>
      <c r="V1" s="398" t="s">
        <v>106</v>
      </c>
      <c r="W1" s="399"/>
      <c r="X1" s="400"/>
      <c r="Y1" s="398" t="s">
        <v>107</v>
      </c>
      <c r="Z1" s="399"/>
      <c r="AA1" s="400"/>
      <c r="AB1" s="398" t="s">
        <v>108</v>
      </c>
      <c r="AC1" s="399"/>
      <c r="AD1" s="400"/>
      <c r="AE1" s="398" t="s">
        <v>109</v>
      </c>
      <c r="AF1" s="399"/>
      <c r="AG1" s="400"/>
      <c r="AH1" s="398" t="s">
        <v>110</v>
      </c>
      <c r="AI1" s="399"/>
      <c r="AJ1" s="400"/>
      <c r="AK1" s="398" t="s">
        <v>111</v>
      </c>
      <c r="AL1" s="399"/>
      <c r="AM1" s="400"/>
      <c r="AN1" s="398" t="s">
        <v>112</v>
      </c>
      <c r="AO1" s="399"/>
      <c r="AP1" s="400"/>
      <c r="AQ1" s="398" t="s">
        <v>113</v>
      </c>
      <c r="AR1" s="399"/>
      <c r="AS1" s="400"/>
      <c r="AT1" s="398" t="s">
        <v>114</v>
      </c>
      <c r="AU1" s="399"/>
      <c r="AV1" s="400"/>
      <c r="AW1" s="398" t="s">
        <v>115</v>
      </c>
      <c r="AX1" s="399"/>
      <c r="AY1" s="400"/>
      <c r="AZ1" s="398" t="s">
        <v>116</v>
      </c>
      <c r="BA1" s="399"/>
      <c r="BB1" s="400"/>
      <c r="BC1" s="398" t="s">
        <v>117</v>
      </c>
      <c r="BD1" s="399"/>
      <c r="BE1" s="400"/>
      <c r="BF1" s="398" t="s">
        <v>118</v>
      </c>
      <c r="BG1" s="399"/>
      <c r="BH1" s="400"/>
      <c r="BI1" s="398" t="s">
        <v>119</v>
      </c>
      <c r="BJ1" s="399"/>
      <c r="BK1" s="400"/>
      <c r="BL1" s="398" t="s">
        <v>120</v>
      </c>
      <c r="BM1" s="399"/>
      <c r="BN1" s="400"/>
      <c r="BO1" s="398" t="s">
        <v>121</v>
      </c>
      <c r="BP1" s="399"/>
      <c r="BQ1" s="400"/>
      <c r="BR1" s="398" t="s">
        <v>122</v>
      </c>
      <c r="BS1" s="399"/>
      <c r="BT1" s="400"/>
      <c r="BU1" s="398" t="s">
        <v>123</v>
      </c>
      <c r="BV1" s="399"/>
      <c r="BW1" s="400"/>
      <c r="BX1" s="398" t="s">
        <v>124</v>
      </c>
      <c r="BY1" s="399"/>
      <c r="BZ1" s="400"/>
      <c r="CA1" s="398" t="s">
        <v>125</v>
      </c>
      <c r="CB1" s="399"/>
      <c r="CC1" s="400"/>
      <c r="CD1" s="398" t="s">
        <v>126</v>
      </c>
      <c r="CE1" s="399"/>
      <c r="CF1" s="400"/>
      <c r="CG1" s="398" t="s">
        <v>127</v>
      </c>
      <c r="CH1" s="399"/>
      <c r="CI1" s="400"/>
      <c r="CJ1" s="398" t="s">
        <v>128</v>
      </c>
      <c r="CK1" s="399"/>
      <c r="CL1" s="400"/>
      <c r="CM1" s="398" t="s">
        <v>129</v>
      </c>
      <c r="CN1" s="399"/>
      <c r="CO1" s="400"/>
      <c r="CP1" s="398" t="s">
        <v>130</v>
      </c>
      <c r="CQ1" s="399"/>
      <c r="CR1" s="400"/>
      <c r="CS1" s="398" t="s">
        <v>131</v>
      </c>
      <c r="CT1" s="399"/>
      <c r="CU1" s="400"/>
      <c r="CV1" s="398" t="s">
        <v>132</v>
      </c>
      <c r="CW1" s="399"/>
      <c r="CX1" s="400"/>
      <c r="CY1" s="398" t="s">
        <v>133</v>
      </c>
      <c r="CZ1" s="399"/>
      <c r="DA1" s="400"/>
      <c r="DB1" s="398" t="s">
        <v>137</v>
      </c>
      <c r="DC1" s="399"/>
      <c r="DD1" s="400"/>
      <c r="DE1" s="398" t="s">
        <v>138</v>
      </c>
      <c r="DF1" s="399"/>
      <c r="DG1" s="400"/>
    </row>
    <row r="2" spans="1:170">
      <c r="A2" s="99">
        <f>SUM(G2:DG2)</f>
        <v>15322</v>
      </c>
      <c r="B2" s="58">
        <f>MAX(G2:DG2)</f>
        <v>647</v>
      </c>
      <c r="C2" s="26">
        <f t="shared" ref="C2:C13" si="0">MAX(G15:DG15)</f>
        <v>1815</v>
      </c>
      <c r="D2" s="58">
        <f>COUNT(G2:DG2)</f>
        <v>27</v>
      </c>
      <c r="E2" s="47">
        <f>A2/D2</f>
        <v>567.48148148148152</v>
      </c>
      <c r="F2" s="333"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14781</v>
      </c>
      <c r="B3" s="62">
        <f t="shared" ref="B3:B13" si="2">MAX(G3:DG3)</f>
        <v>604</v>
      </c>
      <c r="C3" s="27">
        <f t="shared" si="0"/>
        <v>1706</v>
      </c>
      <c r="D3" s="62">
        <f t="shared" ref="D3:D13" si="3">COUNT(G3:DG3)</f>
        <v>27</v>
      </c>
      <c r="E3" s="50">
        <f t="shared" ref="E3:E13" si="4">A3/D3</f>
        <v>547.44444444444446</v>
      </c>
      <c r="F3" s="333"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15708</v>
      </c>
      <c r="B4" s="62">
        <f t="shared" si="2"/>
        <v>630</v>
      </c>
      <c r="C4" s="27">
        <f t="shared" si="0"/>
        <v>1819</v>
      </c>
      <c r="D4" s="62">
        <f t="shared" si="3"/>
        <v>27</v>
      </c>
      <c r="E4" s="50">
        <f t="shared" si="4"/>
        <v>581.77777777777783</v>
      </c>
      <c r="F4" s="333"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16100</v>
      </c>
      <c r="B5" s="62">
        <f t="shared" si="2"/>
        <v>698</v>
      </c>
      <c r="C5" s="27">
        <f t="shared" si="0"/>
        <v>1871</v>
      </c>
      <c r="D5" s="62">
        <f t="shared" si="3"/>
        <v>27</v>
      </c>
      <c r="E5" s="50">
        <f t="shared" si="4"/>
        <v>596.2962962962963</v>
      </c>
      <c r="F5" s="333"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15619</v>
      </c>
      <c r="B6" s="62">
        <f t="shared" si="2"/>
        <v>644</v>
      </c>
      <c r="C6" s="27">
        <f t="shared" si="0"/>
        <v>1840</v>
      </c>
      <c r="D6" s="62">
        <f t="shared" si="3"/>
        <v>27</v>
      </c>
      <c r="E6" s="50">
        <f t="shared" si="4"/>
        <v>578.48148148148152</v>
      </c>
      <c r="F6" s="333"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14490</v>
      </c>
      <c r="B7" s="62">
        <f t="shared" si="2"/>
        <v>582</v>
      </c>
      <c r="C7" s="27">
        <f t="shared" si="0"/>
        <v>1669</v>
      </c>
      <c r="D7" s="62">
        <f t="shared" si="3"/>
        <v>27</v>
      </c>
      <c r="E7" s="50">
        <f t="shared" si="4"/>
        <v>536.66666666666663</v>
      </c>
      <c r="F7" s="333"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16021</v>
      </c>
      <c r="B8" s="62">
        <f t="shared" si="2"/>
        <v>686</v>
      </c>
      <c r="C8" s="27">
        <f t="shared" si="0"/>
        <v>1947</v>
      </c>
      <c r="D8" s="62">
        <f t="shared" si="3"/>
        <v>27</v>
      </c>
      <c r="E8" s="50">
        <f t="shared" si="4"/>
        <v>593.37037037037032</v>
      </c>
      <c r="F8" s="333"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15580</v>
      </c>
      <c r="B9" s="62">
        <f t="shared" si="2"/>
        <v>644</v>
      </c>
      <c r="C9" s="27">
        <f t="shared" si="0"/>
        <v>1869</v>
      </c>
      <c r="D9" s="62">
        <f t="shared" si="3"/>
        <v>27</v>
      </c>
      <c r="E9" s="50">
        <f t="shared" si="4"/>
        <v>577.03703703703707</v>
      </c>
      <c r="F9" s="333"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14966</v>
      </c>
      <c r="B10" s="62">
        <f t="shared" si="2"/>
        <v>608</v>
      </c>
      <c r="C10" s="27">
        <f t="shared" si="0"/>
        <v>1715</v>
      </c>
      <c r="D10" s="198">
        <f>COUNT(G10:DG10)</f>
        <v>27</v>
      </c>
      <c r="E10" s="50">
        <f t="shared" si="4"/>
        <v>554.2962962962963</v>
      </c>
      <c r="F10" s="333"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15718</v>
      </c>
      <c r="B11" s="62">
        <f t="shared" si="2"/>
        <v>640</v>
      </c>
      <c r="C11" s="27">
        <f t="shared" si="0"/>
        <v>1829</v>
      </c>
      <c r="D11" s="62">
        <f t="shared" si="3"/>
        <v>27</v>
      </c>
      <c r="E11" s="50">
        <f t="shared" si="4"/>
        <v>582.14814814814815</v>
      </c>
      <c r="F11" s="333"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15594</v>
      </c>
      <c r="B12" s="62">
        <f t="shared" si="2"/>
        <v>649</v>
      </c>
      <c r="C12" s="27">
        <f t="shared" si="0"/>
        <v>1862</v>
      </c>
      <c r="D12" s="62">
        <f t="shared" si="3"/>
        <v>27</v>
      </c>
      <c r="E12" s="50">
        <f t="shared" si="4"/>
        <v>577.55555555555554</v>
      </c>
      <c r="F12" s="333"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15434</v>
      </c>
      <c r="B13" s="62">
        <f t="shared" si="2"/>
        <v>632</v>
      </c>
      <c r="C13" s="27">
        <f t="shared" si="0"/>
        <v>1845</v>
      </c>
      <c r="D13" s="62">
        <f t="shared" si="3"/>
        <v>27</v>
      </c>
      <c r="E13" s="50">
        <f t="shared" si="4"/>
        <v>571.62962962962968</v>
      </c>
      <c r="F13" s="333"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401"/>
      <c r="B14" s="397"/>
      <c r="C14" s="397"/>
      <c r="D14" s="339"/>
      <c r="E14" s="340"/>
      <c r="F14" s="65" t="s">
        <v>136</v>
      </c>
      <c r="G14" s="398" t="s">
        <v>101</v>
      </c>
      <c r="H14" s="399"/>
      <c r="I14" s="400"/>
      <c r="J14" s="398" t="s">
        <v>102</v>
      </c>
      <c r="K14" s="399"/>
      <c r="L14" s="400"/>
      <c r="M14" s="398" t="s">
        <v>103</v>
      </c>
      <c r="N14" s="399"/>
      <c r="O14" s="400"/>
      <c r="P14" s="398" t="s">
        <v>104</v>
      </c>
      <c r="Q14" s="399"/>
      <c r="R14" s="400"/>
      <c r="S14" s="398" t="s">
        <v>105</v>
      </c>
      <c r="T14" s="399"/>
      <c r="U14" s="400"/>
      <c r="V14" s="398" t="s">
        <v>106</v>
      </c>
      <c r="W14" s="399"/>
      <c r="X14" s="400"/>
      <c r="Y14" s="398" t="s">
        <v>107</v>
      </c>
      <c r="Z14" s="399"/>
      <c r="AA14" s="400"/>
      <c r="AB14" s="398" t="s">
        <v>108</v>
      </c>
      <c r="AC14" s="399"/>
      <c r="AD14" s="400"/>
      <c r="AE14" s="398" t="s">
        <v>109</v>
      </c>
      <c r="AF14" s="399"/>
      <c r="AG14" s="400"/>
      <c r="AH14" s="398" t="s">
        <v>110</v>
      </c>
      <c r="AI14" s="399"/>
      <c r="AJ14" s="400"/>
      <c r="AK14" s="398" t="s">
        <v>111</v>
      </c>
      <c r="AL14" s="399"/>
      <c r="AM14" s="400"/>
      <c r="AN14" s="398" t="s">
        <v>112</v>
      </c>
      <c r="AO14" s="399"/>
      <c r="AP14" s="400"/>
      <c r="AQ14" s="398" t="s">
        <v>113</v>
      </c>
      <c r="AR14" s="399"/>
      <c r="AS14" s="400"/>
      <c r="AT14" s="398" t="s">
        <v>114</v>
      </c>
      <c r="AU14" s="399"/>
      <c r="AV14" s="400"/>
      <c r="AW14" s="398" t="s">
        <v>115</v>
      </c>
      <c r="AX14" s="399"/>
      <c r="AY14" s="400"/>
      <c r="AZ14" s="398" t="s">
        <v>117</v>
      </c>
      <c r="BA14" s="399"/>
      <c r="BB14" s="400"/>
      <c r="BC14" s="398" t="s">
        <v>117</v>
      </c>
      <c r="BD14" s="399"/>
      <c r="BE14" s="400"/>
      <c r="BF14" s="398" t="s">
        <v>118</v>
      </c>
      <c r="BG14" s="399"/>
      <c r="BH14" s="400"/>
      <c r="BI14" s="398" t="s">
        <v>119</v>
      </c>
      <c r="BJ14" s="399"/>
      <c r="BK14" s="400"/>
      <c r="BL14" s="398" t="s">
        <v>120</v>
      </c>
      <c r="BM14" s="399"/>
      <c r="BN14" s="400"/>
      <c r="BO14" s="398" t="s">
        <v>121</v>
      </c>
      <c r="BP14" s="399"/>
      <c r="BQ14" s="400"/>
      <c r="BR14" s="398" t="s">
        <v>122</v>
      </c>
      <c r="BS14" s="399"/>
      <c r="BT14" s="400"/>
      <c r="BU14" s="398" t="s">
        <v>123</v>
      </c>
      <c r="BV14" s="399"/>
      <c r="BW14" s="400"/>
      <c r="BX14" s="398" t="s">
        <v>124</v>
      </c>
      <c r="BY14" s="399"/>
      <c r="BZ14" s="400"/>
      <c r="CA14" s="398" t="s">
        <v>125</v>
      </c>
      <c r="CB14" s="399"/>
      <c r="CC14" s="400"/>
      <c r="CD14" s="398" t="s">
        <v>126</v>
      </c>
      <c r="CE14" s="399"/>
      <c r="CF14" s="400"/>
      <c r="CG14" s="398" t="s">
        <v>127</v>
      </c>
      <c r="CH14" s="399"/>
      <c r="CI14" s="400"/>
      <c r="CJ14" s="398" t="s">
        <v>128</v>
      </c>
      <c r="CK14" s="399"/>
      <c r="CL14" s="400"/>
      <c r="CM14" s="398" t="s">
        <v>129</v>
      </c>
      <c r="CN14" s="399"/>
      <c r="CO14" s="400"/>
      <c r="CP14" s="398" t="s">
        <v>130</v>
      </c>
      <c r="CQ14" s="399"/>
      <c r="CR14" s="400"/>
      <c r="CS14" s="398" t="s">
        <v>131</v>
      </c>
      <c r="CT14" s="399"/>
      <c r="CU14" s="400"/>
      <c r="CV14" s="398" t="s">
        <v>132</v>
      </c>
      <c r="CW14" s="399"/>
      <c r="CX14" s="400"/>
      <c r="CY14" s="398" t="s">
        <v>133</v>
      </c>
      <c r="CZ14" s="399"/>
      <c r="DA14" s="400"/>
      <c r="DB14" s="398" t="s">
        <v>137</v>
      </c>
      <c r="DC14" s="399"/>
      <c r="DD14" s="400"/>
      <c r="DE14" s="398" t="s">
        <v>138</v>
      </c>
      <c r="DF14" s="399"/>
      <c r="DG14" s="400"/>
      <c r="DH14" s="341"/>
      <c r="DI14" s="341"/>
      <c r="DJ14" s="397"/>
      <c r="DK14" s="397"/>
      <c r="DL14" s="397"/>
      <c r="DM14" s="397"/>
      <c r="DN14" s="397"/>
      <c r="DO14" s="397"/>
      <c r="DP14" s="397"/>
      <c r="DQ14" s="397"/>
      <c r="DR14" s="397"/>
      <c r="DS14" s="397"/>
      <c r="DT14" s="397"/>
      <c r="DU14" s="397"/>
      <c r="DV14" s="397"/>
      <c r="DW14" s="397"/>
      <c r="DX14" s="397"/>
      <c r="DY14" s="397"/>
      <c r="DZ14" s="397"/>
      <c r="EA14" s="397"/>
      <c r="EB14" s="397"/>
      <c r="EC14" s="397"/>
      <c r="ED14" s="397"/>
      <c r="EE14" s="397"/>
      <c r="EF14" s="397"/>
      <c r="EG14" s="397"/>
      <c r="EH14" s="397"/>
      <c r="EI14" s="397"/>
      <c r="EJ14" s="397"/>
      <c r="EK14" s="397"/>
      <c r="EL14" s="397"/>
      <c r="EM14" s="397"/>
      <c r="EN14" s="397"/>
      <c r="EO14" s="397"/>
      <c r="EP14" s="397"/>
      <c r="EQ14" s="397"/>
      <c r="ER14" s="397"/>
      <c r="ES14" s="397"/>
      <c r="ET14" s="397"/>
      <c r="EU14" s="397"/>
      <c r="EV14" s="397"/>
      <c r="EW14" s="397"/>
      <c r="EX14" s="397"/>
      <c r="EY14" s="397"/>
      <c r="EZ14" s="397"/>
      <c r="FA14" s="397"/>
      <c r="FB14" s="397"/>
      <c r="FC14" s="397"/>
      <c r="FD14" s="397"/>
      <c r="FE14" s="397"/>
      <c r="FF14" s="397"/>
      <c r="FG14" s="397"/>
      <c r="FH14" s="397"/>
      <c r="FI14" s="397"/>
      <c r="FJ14" s="397"/>
      <c r="FK14" s="397"/>
      <c r="FL14" s="397"/>
      <c r="FM14" s="397"/>
      <c r="FN14" s="397"/>
    </row>
    <row r="15" spans="1:170">
      <c r="A15" s="342"/>
      <c r="B15" s="341"/>
      <c r="C15" s="341"/>
      <c r="D15" s="341"/>
      <c r="E15" s="340"/>
      <c r="F15" s="334" t="str">
        <f>F2</f>
        <v>Central 1</v>
      </c>
      <c r="G15" s="393">
        <f t="shared" ref="G15:G26" si="5">SUM(G2:I2)</f>
        <v>1759</v>
      </c>
      <c r="H15" s="394"/>
      <c r="I15" s="395"/>
      <c r="J15" s="393">
        <f t="shared" ref="J15:J26" si="6">SUM(J2:L2)</f>
        <v>1645</v>
      </c>
      <c r="K15" s="394"/>
      <c r="L15" s="395"/>
      <c r="M15" s="393">
        <f t="shared" ref="M15:M26" si="7">SUM(M2:O2)</f>
        <v>1725</v>
      </c>
      <c r="N15" s="394"/>
      <c r="O15" s="395"/>
      <c r="P15" s="393">
        <f t="shared" ref="P15:P26" si="8">SUM(P2:R2)</f>
        <v>1726</v>
      </c>
      <c r="Q15" s="394"/>
      <c r="R15" s="395"/>
      <c r="S15" s="393">
        <f t="shared" ref="S15:S26" si="9">SUM(S2:U2)</f>
        <v>1607</v>
      </c>
      <c r="T15" s="394"/>
      <c r="U15" s="395"/>
      <c r="V15" s="393">
        <f t="shared" ref="V15:V26" si="10">SUM(V2:X2)</f>
        <v>1667</v>
      </c>
      <c r="W15" s="394"/>
      <c r="X15" s="395"/>
      <c r="Y15" s="393">
        <f t="shared" ref="Y15:Y26" si="11">SUM(Y2:AA2)</f>
        <v>1815</v>
      </c>
      <c r="Z15" s="394"/>
      <c r="AA15" s="395"/>
      <c r="AB15" s="393">
        <f t="shared" ref="AB15:AB26" si="12">SUM(AB2:AD2)</f>
        <v>1672</v>
      </c>
      <c r="AC15" s="394"/>
      <c r="AD15" s="395"/>
      <c r="AE15" s="393">
        <f t="shared" ref="AE15:AE26" si="13">SUM(AE2:AG2)</f>
        <v>1706</v>
      </c>
      <c r="AF15" s="394"/>
      <c r="AG15" s="395"/>
      <c r="AH15" s="393">
        <f t="shared" ref="AH15:AH26" si="14">SUM(AH2:AJ2)</f>
        <v>0</v>
      </c>
      <c r="AI15" s="394"/>
      <c r="AJ15" s="395"/>
      <c r="AK15" s="393">
        <f t="shared" ref="AK15:AK26" si="15">SUM(AK2:AM2)</f>
        <v>0</v>
      </c>
      <c r="AL15" s="394"/>
      <c r="AM15" s="395"/>
      <c r="AN15" s="393">
        <f t="shared" ref="AN15:AN26" si="16">SUM(AN2:AP2)</f>
        <v>0</v>
      </c>
      <c r="AO15" s="394"/>
      <c r="AP15" s="395"/>
      <c r="AQ15" s="393">
        <f t="shared" ref="AQ15:AQ26" si="17">SUM(AQ2:AS2)</f>
        <v>0</v>
      </c>
      <c r="AR15" s="394"/>
      <c r="AS15" s="395"/>
      <c r="AT15" s="393">
        <f t="shared" ref="AT15:AT26" si="18">SUM(AT2:AV2)</f>
        <v>0</v>
      </c>
      <c r="AU15" s="394"/>
      <c r="AV15" s="395"/>
      <c r="AW15" s="393">
        <f t="shared" ref="AW15:AW26" si="19">SUM(AW2:AY2)</f>
        <v>0</v>
      </c>
      <c r="AX15" s="394"/>
      <c r="AY15" s="395"/>
      <c r="AZ15" s="393">
        <f t="shared" ref="AZ15:AZ26" si="20">SUM(AZ2:BB2)</f>
        <v>0</v>
      </c>
      <c r="BA15" s="394"/>
      <c r="BB15" s="395"/>
      <c r="BC15" s="393">
        <f t="shared" ref="BC15:BC26" si="21">SUM(BC2:BE2)</f>
        <v>0</v>
      </c>
      <c r="BD15" s="394"/>
      <c r="BE15" s="395"/>
      <c r="BF15" s="393">
        <f t="shared" ref="BF15:BF26" si="22">SUM(BF2:BH2)</f>
        <v>0</v>
      </c>
      <c r="BG15" s="394"/>
      <c r="BH15" s="395"/>
      <c r="BI15" s="393">
        <f t="shared" ref="BI15:BI26" si="23">SUM(BI2:BK2)</f>
        <v>0</v>
      </c>
      <c r="BJ15" s="394"/>
      <c r="BK15" s="395"/>
      <c r="BL15" s="393">
        <f t="shared" ref="BL15:BL26" si="24">SUM(BL2:BN2)</f>
        <v>0</v>
      </c>
      <c r="BM15" s="394"/>
      <c r="BN15" s="395"/>
      <c r="BO15" s="393">
        <f t="shared" ref="BO15:BO26" si="25">SUM(BO2:BQ2)</f>
        <v>0</v>
      </c>
      <c r="BP15" s="394"/>
      <c r="BQ15" s="395"/>
      <c r="BR15" s="393">
        <f t="shared" ref="BR15:BR26" si="26">SUM(BR2:BT2)</f>
        <v>0</v>
      </c>
      <c r="BS15" s="394"/>
      <c r="BT15" s="395"/>
      <c r="BU15" s="393">
        <f t="shared" ref="BU15:BU26" si="27">SUM(BU2:BW2)</f>
        <v>0</v>
      </c>
      <c r="BV15" s="394"/>
      <c r="BW15" s="395"/>
      <c r="BX15" s="393">
        <f t="shared" ref="BX15:BX26" si="28">SUM(BX2:BZ2)</f>
        <v>0</v>
      </c>
      <c r="BY15" s="394"/>
      <c r="BZ15" s="395"/>
      <c r="CA15" s="393">
        <f t="shared" ref="CA15:CA26" si="29">SUM(CA2:CC2)</f>
        <v>0</v>
      </c>
      <c r="CB15" s="394"/>
      <c r="CC15" s="395"/>
      <c r="CD15" s="393">
        <f t="shared" ref="CD15:CD26" si="30">SUM(CD2:CF2)</f>
        <v>0</v>
      </c>
      <c r="CE15" s="394"/>
      <c r="CF15" s="395"/>
      <c r="CG15" s="393">
        <f t="shared" ref="CG15:CG26" si="31">SUM(CG2:CI2)</f>
        <v>0</v>
      </c>
      <c r="CH15" s="394"/>
      <c r="CI15" s="395"/>
      <c r="CJ15" s="393">
        <f t="shared" ref="CJ15:CJ26" si="32">SUM(CJ2:CL2)</f>
        <v>0</v>
      </c>
      <c r="CK15" s="394"/>
      <c r="CL15" s="395"/>
      <c r="CM15" s="393">
        <f t="shared" ref="CM15:CM26" si="33">SUM(CM2:CO2)</f>
        <v>0</v>
      </c>
      <c r="CN15" s="394"/>
      <c r="CO15" s="395"/>
      <c r="CP15" s="393">
        <f t="shared" ref="CP15:CP26" si="34">SUM(CP2:CR2)</f>
        <v>0</v>
      </c>
      <c r="CQ15" s="394"/>
      <c r="CR15" s="395"/>
      <c r="CS15" s="393">
        <f t="shared" ref="CS15:CS26" si="35">SUM(CS2:CU2)</f>
        <v>0</v>
      </c>
      <c r="CT15" s="394"/>
      <c r="CU15" s="395"/>
      <c r="CV15" s="393">
        <f t="shared" ref="CV15:CV26" si="36">SUM(CV2:CX2)</f>
        <v>0</v>
      </c>
      <c r="CW15" s="394"/>
      <c r="CX15" s="395"/>
      <c r="CY15" s="393">
        <f t="shared" ref="CY15:CY26" si="37">SUM(CY2:DA2)</f>
        <v>0</v>
      </c>
      <c r="CZ15" s="394"/>
      <c r="DA15" s="395"/>
      <c r="DB15" s="393">
        <f t="shared" ref="DB15:DB26" si="38">SUM(DB2:DD2)</f>
        <v>0</v>
      </c>
      <c r="DC15" s="394"/>
      <c r="DD15" s="395"/>
      <c r="DE15" s="393">
        <f t="shared" ref="DE15:DE26" si="39">SUM(DE2:DG2)</f>
        <v>0</v>
      </c>
      <c r="DF15" s="394"/>
      <c r="DG15" s="395"/>
      <c r="DH15" s="51"/>
      <c r="DI15" s="51"/>
      <c r="DJ15" s="396"/>
      <c r="DK15" s="396"/>
      <c r="DL15" s="396"/>
      <c r="DM15" s="396"/>
      <c r="DN15" s="396"/>
      <c r="DO15" s="396"/>
      <c r="DP15" s="396"/>
      <c r="DQ15" s="396"/>
      <c r="DR15" s="396"/>
      <c r="DS15" s="396"/>
      <c r="DT15" s="396"/>
      <c r="DU15" s="396"/>
      <c r="DV15" s="396"/>
      <c r="DW15" s="396"/>
      <c r="DX15" s="396"/>
      <c r="DY15" s="396"/>
      <c r="DZ15" s="396"/>
      <c r="EA15" s="396"/>
      <c r="EB15" s="396"/>
      <c r="EC15" s="396"/>
      <c r="ED15" s="396"/>
      <c r="EE15" s="396"/>
      <c r="EF15" s="396"/>
      <c r="EG15" s="396"/>
      <c r="EH15" s="396"/>
      <c r="EI15" s="396"/>
      <c r="EJ15" s="396"/>
      <c r="EK15" s="396"/>
      <c r="EL15" s="396"/>
      <c r="EM15" s="396"/>
      <c r="EN15" s="396"/>
      <c r="EO15" s="396"/>
      <c r="EP15" s="396"/>
      <c r="EQ15" s="396"/>
      <c r="ER15" s="396"/>
      <c r="ES15" s="396"/>
      <c r="ET15" s="396"/>
      <c r="EU15" s="396"/>
      <c r="EV15" s="396"/>
      <c r="EW15" s="396"/>
      <c r="EX15" s="396"/>
      <c r="EY15" s="396"/>
      <c r="EZ15" s="396"/>
      <c r="FA15" s="396"/>
      <c r="FB15" s="396"/>
      <c r="FC15" s="396"/>
      <c r="FD15" s="396"/>
      <c r="FE15" s="396"/>
      <c r="FF15" s="396"/>
      <c r="FG15" s="396"/>
      <c r="FH15" s="396"/>
      <c r="FI15" s="396"/>
      <c r="FJ15" s="396"/>
      <c r="FK15" s="396"/>
      <c r="FL15" s="396"/>
      <c r="FM15" s="396"/>
      <c r="FN15" s="396"/>
    </row>
    <row r="16" spans="1:170">
      <c r="A16" s="342"/>
      <c r="B16" s="341"/>
      <c r="C16" s="341"/>
      <c r="D16" s="341"/>
      <c r="E16" s="340"/>
      <c r="F16" s="334" t="str">
        <f t="shared" ref="F16:F26" si="40">F3</f>
        <v>Lafayette</v>
      </c>
      <c r="G16" s="393">
        <f t="shared" si="5"/>
        <v>1597</v>
      </c>
      <c r="H16" s="394"/>
      <c r="I16" s="395"/>
      <c r="J16" s="393">
        <f t="shared" si="6"/>
        <v>1543</v>
      </c>
      <c r="K16" s="394"/>
      <c r="L16" s="395"/>
      <c r="M16" s="393">
        <f t="shared" si="7"/>
        <v>1635</v>
      </c>
      <c r="N16" s="394"/>
      <c r="O16" s="395"/>
      <c r="P16" s="393">
        <f t="shared" si="8"/>
        <v>1671</v>
      </c>
      <c r="Q16" s="394"/>
      <c r="R16" s="395"/>
      <c r="S16" s="393">
        <f t="shared" si="9"/>
        <v>1680</v>
      </c>
      <c r="T16" s="394"/>
      <c r="U16" s="395"/>
      <c r="V16" s="393">
        <f t="shared" si="10"/>
        <v>1653</v>
      </c>
      <c r="W16" s="394"/>
      <c r="X16" s="395"/>
      <c r="Y16" s="393">
        <f t="shared" si="11"/>
        <v>1706</v>
      </c>
      <c r="Z16" s="394"/>
      <c r="AA16" s="395"/>
      <c r="AB16" s="393">
        <f t="shared" si="12"/>
        <v>1681</v>
      </c>
      <c r="AC16" s="394"/>
      <c r="AD16" s="395"/>
      <c r="AE16" s="393">
        <f t="shared" si="13"/>
        <v>1615</v>
      </c>
      <c r="AF16" s="394"/>
      <c r="AG16" s="395"/>
      <c r="AH16" s="393">
        <f t="shared" si="14"/>
        <v>0</v>
      </c>
      <c r="AI16" s="394"/>
      <c r="AJ16" s="395"/>
      <c r="AK16" s="393">
        <f t="shared" si="15"/>
        <v>0</v>
      </c>
      <c r="AL16" s="394"/>
      <c r="AM16" s="395"/>
      <c r="AN16" s="393">
        <f t="shared" si="16"/>
        <v>0</v>
      </c>
      <c r="AO16" s="394"/>
      <c r="AP16" s="395"/>
      <c r="AQ16" s="393">
        <f t="shared" si="17"/>
        <v>0</v>
      </c>
      <c r="AR16" s="394"/>
      <c r="AS16" s="395"/>
      <c r="AT16" s="393">
        <f t="shared" si="18"/>
        <v>0</v>
      </c>
      <c r="AU16" s="394"/>
      <c r="AV16" s="395"/>
      <c r="AW16" s="393">
        <f t="shared" si="19"/>
        <v>0</v>
      </c>
      <c r="AX16" s="394"/>
      <c r="AY16" s="395"/>
      <c r="AZ16" s="393">
        <f t="shared" si="20"/>
        <v>0</v>
      </c>
      <c r="BA16" s="394"/>
      <c r="BB16" s="395"/>
      <c r="BC16" s="393">
        <f t="shared" si="21"/>
        <v>0</v>
      </c>
      <c r="BD16" s="394"/>
      <c r="BE16" s="395"/>
      <c r="BF16" s="393">
        <f t="shared" si="22"/>
        <v>0</v>
      </c>
      <c r="BG16" s="394"/>
      <c r="BH16" s="395"/>
      <c r="BI16" s="393">
        <f t="shared" si="23"/>
        <v>0</v>
      </c>
      <c r="BJ16" s="394"/>
      <c r="BK16" s="395"/>
      <c r="BL16" s="393">
        <f t="shared" si="24"/>
        <v>0</v>
      </c>
      <c r="BM16" s="394"/>
      <c r="BN16" s="395"/>
      <c r="BO16" s="393">
        <f t="shared" si="25"/>
        <v>0</v>
      </c>
      <c r="BP16" s="394"/>
      <c r="BQ16" s="395"/>
      <c r="BR16" s="393">
        <f t="shared" si="26"/>
        <v>0</v>
      </c>
      <c r="BS16" s="394"/>
      <c r="BT16" s="395"/>
      <c r="BU16" s="393">
        <f t="shared" si="27"/>
        <v>0</v>
      </c>
      <c r="BV16" s="394"/>
      <c r="BW16" s="395"/>
      <c r="BX16" s="393">
        <f t="shared" si="28"/>
        <v>0</v>
      </c>
      <c r="BY16" s="394"/>
      <c r="BZ16" s="395"/>
      <c r="CA16" s="393">
        <f t="shared" si="29"/>
        <v>0</v>
      </c>
      <c r="CB16" s="394"/>
      <c r="CC16" s="395"/>
      <c r="CD16" s="393">
        <f t="shared" si="30"/>
        <v>0</v>
      </c>
      <c r="CE16" s="394"/>
      <c r="CF16" s="395"/>
      <c r="CG16" s="393">
        <f t="shared" si="31"/>
        <v>0</v>
      </c>
      <c r="CH16" s="394"/>
      <c r="CI16" s="395"/>
      <c r="CJ16" s="393">
        <f t="shared" si="32"/>
        <v>0</v>
      </c>
      <c r="CK16" s="394"/>
      <c r="CL16" s="395"/>
      <c r="CM16" s="393">
        <f t="shared" si="33"/>
        <v>0</v>
      </c>
      <c r="CN16" s="394"/>
      <c r="CO16" s="395"/>
      <c r="CP16" s="393">
        <f t="shared" si="34"/>
        <v>0</v>
      </c>
      <c r="CQ16" s="394"/>
      <c r="CR16" s="395"/>
      <c r="CS16" s="393">
        <f t="shared" si="35"/>
        <v>0</v>
      </c>
      <c r="CT16" s="394"/>
      <c r="CU16" s="395"/>
      <c r="CV16" s="393">
        <f t="shared" si="36"/>
        <v>0</v>
      </c>
      <c r="CW16" s="394"/>
      <c r="CX16" s="395"/>
      <c r="CY16" s="393">
        <f t="shared" si="37"/>
        <v>0</v>
      </c>
      <c r="CZ16" s="394"/>
      <c r="DA16" s="395"/>
      <c r="DB16" s="393">
        <f t="shared" si="38"/>
        <v>0</v>
      </c>
      <c r="DC16" s="394"/>
      <c r="DD16" s="395"/>
      <c r="DE16" s="393">
        <f t="shared" si="39"/>
        <v>0</v>
      </c>
      <c r="DF16" s="394"/>
      <c r="DG16" s="395"/>
      <c r="DH16" s="51"/>
      <c r="DI16" s="51"/>
      <c r="DJ16" s="396"/>
      <c r="DK16" s="396"/>
      <c r="DL16" s="396"/>
      <c r="DM16" s="396"/>
      <c r="DN16" s="396"/>
      <c r="DO16" s="396"/>
      <c r="DP16" s="396"/>
      <c r="DQ16" s="396"/>
      <c r="DR16" s="396"/>
      <c r="DS16" s="396"/>
      <c r="DT16" s="396"/>
      <c r="DU16" s="396"/>
      <c r="DV16" s="396"/>
      <c r="DW16" s="396"/>
      <c r="DX16" s="396"/>
      <c r="DY16" s="396"/>
      <c r="DZ16" s="396"/>
      <c r="EA16" s="396"/>
      <c r="EB16" s="396"/>
      <c r="EC16" s="396"/>
      <c r="ED16" s="396"/>
      <c r="EE16" s="396"/>
      <c r="EF16" s="396"/>
      <c r="EG16" s="396"/>
      <c r="EH16" s="396"/>
      <c r="EI16" s="396"/>
      <c r="EJ16" s="396"/>
      <c r="EK16" s="396"/>
      <c r="EL16" s="396"/>
      <c r="EM16" s="396"/>
      <c r="EN16" s="396"/>
      <c r="EO16" s="396"/>
      <c r="EP16" s="396"/>
      <c r="EQ16" s="396"/>
      <c r="ER16" s="396"/>
      <c r="ES16" s="396"/>
      <c r="ET16" s="396"/>
      <c r="EU16" s="396"/>
      <c r="EV16" s="396"/>
      <c r="EW16" s="396"/>
      <c r="EX16" s="396"/>
      <c r="EY16" s="396"/>
      <c r="EZ16" s="396"/>
      <c r="FA16" s="396"/>
      <c r="FB16" s="396"/>
      <c r="FC16" s="396"/>
      <c r="FD16" s="396"/>
      <c r="FE16" s="396"/>
      <c r="FF16" s="396"/>
      <c r="FG16" s="396"/>
      <c r="FH16" s="396"/>
      <c r="FI16" s="396"/>
      <c r="FJ16" s="396"/>
      <c r="FK16" s="396"/>
      <c r="FL16" s="396"/>
      <c r="FM16" s="396"/>
      <c r="FN16" s="396"/>
    </row>
    <row r="17" spans="1:170">
      <c r="A17" s="342"/>
      <c r="B17" s="341"/>
      <c r="C17" s="341"/>
      <c r="D17" s="341"/>
      <c r="E17" s="340"/>
      <c r="F17" s="334" t="str">
        <f t="shared" si="40"/>
        <v>Metro</v>
      </c>
      <c r="G17" s="393">
        <f t="shared" si="5"/>
        <v>1669</v>
      </c>
      <c r="H17" s="394"/>
      <c r="I17" s="395"/>
      <c r="J17" s="393">
        <f t="shared" si="6"/>
        <v>1710</v>
      </c>
      <c r="K17" s="394"/>
      <c r="L17" s="395"/>
      <c r="M17" s="393">
        <f t="shared" si="7"/>
        <v>1789</v>
      </c>
      <c r="N17" s="394"/>
      <c r="O17" s="395"/>
      <c r="P17" s="393">
        <f t="shared" si="8"/>
        <v>1819</v>
      </c>
      <c r="Q17" s="394"/>
      <c r="R17" s="395"/>
      <c r="S17" s="393">
        <f t="shared" si="9"/>
        <v>1637</v>
      </c>
      <c r="T17" s="394"/>
      <c r="U17" s="395"/>
      <c r="V17" s="393">
        <f t="shared" si="10"/>
        <v>1814</v>
      </c>
      <c r="W17" s="394"/>
      <c r="X17" s="395"/>
      <c r="Y17" s="393">
        <f t="shared" si="11"/>
        <v>1764</v>
      </c>
      <c r="Z17" s="394"/>
      <c r="AA17" s="395"/>
      <c r="AB17" s="393">
        <f t="shared" si="12"/>
        <v>1731</v>
      </c>
      <c r="AC17" s="394"/>
      <c r="AD17" s="395"/>
      <c r="AE17" s="393">
        <f t="shared" si="13"/>
        <v>1775</v>
      </c>
      <c r="AF17" s="394"/>
      <c r="AG17" s="395"/>
      <c r="AH17" s="393">
        <f t="shared" si="14"/>
        <v>0</v>
      </c>
      <c r="AI17" s="394"/>
      <c r="AJ17" s="395"/>
      <c r="AK17" s="393">
        <f t="shared" si="15"/>
        <v>0</v>
      </c>
      <c r="AL17" s="394"/>
      <c r="AM17" s="395"/>
      <c r="AN17" s="393">
        <f t="shared" si="16"/>
        <v>0</v>
      </c>
      <c r="AO17" s="394"/>
      <c r="AP17" s="395"/>
      <c r="AQ17" s="393">
        <f t="shared" si="17"/>
        <v>0</v>
      </c>
      <c r="AR17" s="394"/>
      <c r="AS17" s="395"/>
      <c r="AT17" s="393">
        <f t="shared" si="18"/>
        <v>0</v>
      </c>
      <c r="AU17" s="394"/>
      <c r="AV17" s="395"/>
      <c r="AW17" s="393">
        <f t="shared" si="19"/>
        <v>0</v>
      </c>
      <c r="AX17" s="394"/>
      <c r="AY17" s="395"/>
      <c r="AZ17" s="393">
        <f t="shared" si="20"/>
        <v>0</v>
      </c>
      <c r="BA17" s="394"/>
      <c r="BB17" s="395"/>
      <c r="BC17" s="393">
        <f t="shared" si="21"/>
        <v>0</v>
      </c>
      <c r="BD17" s="394"/>
      <c r="BE17" s="395"/>
      <c r="BF17" s="393">
        <f t="shared" si="22"/>
        <v>0</v>
      </c>
      <c r="BG17" s="394"/>
      <c r="BH17" s="395"/>
      <c r="BI17" s="393">
        <f t="shared" si="23"/>
        <v>0</v>
      </c>
      <c r="BJ17" s="394"/>
      <c r="BK17" s="395"/>
      <c r="BL17" s="393">
        <f t="shared" si="24"/>
        <v>0</v>
      </c>
      <c r="BM17" s="394"/>
      <c r="BN17" s="395"/>
      <c r="BO17" s="393">
        <f t="shared" si="25"/>
        <v>0</v>
      </c>
      <c r="BP17" s="394"/>
      <c r="BQ17" s="395"/>
      <c r="BR17" s="393">
        <f t="shared" si="26"/>
        <v>0</v>
      </c>
      <c r="BS17" s="394"/>
      <c r="BT17" s="395"/>
      <c r="BU17" s="393">
        <f t="shared" si="27"/>
        <v>0</v>
      </c>
      <c r="BV17" s="394"/>
      <c r="BW17" s="395"/>
      <c r="BX17" s="393">
        <f t="shared" si="28"/>
        <v>0</v>
      </c>
      <c r="BY17" s="394"/>
      <c r="BZ17" s="395"/>
      <c r="CA17" s="393">
        <f t="shared" si="29"/>
        <v>0</v>
      </c>
      <c r="CB17" s="394"/>
      <c r="CC17" s="395"/>
      <c r="CD17" s="393">
        <f t="shared" si="30"/>
        <v>0</v>
      </c>
      <c r="CE17" s="394"/>
      <c r="CF17" s="395"/>
      <c r="CG17" s="393">
        <f t="shared" si="31"/>
        <v>0</v>
      </c>
      <c r="CH17" s="394"/>
      <c r="CI17" s="395"/>
      <c r="CJ17" s="393">
        <f t="shared" si="32"/>
        <v>0</v>
      </c>
      <c r="CK17" s="394"/>
      <c r="CL17" s="395"/>
      <c r="CM17" s="393">
        <f t="shared" si="33"/>
        <v>0</v>
      </c>
      <c r="CN17" s="394"/>
      <c r="CO17" s="395"/>
      <c r="CP17" s="393">
        <f t="shared" si="34"/>
        <v>0</v>
      </c>
      <c r="CQ17" s="394"/>
      <c r="CR17" s="395"/>
      <c r="CS17" s="393">
        <f t="shared" si="35"/>
        <v>0</v>
      </c>
      <c r="CT17" s="394"/>
      <c r="CU17" s="395"/>
      <c r="CV17" s="393">
        <f t="shared" si="36"/>
        <v>0</v>
      </c>
      <c r="CW17" s="394"/>
      <c r="CX17" s="395"/>
      <c r="CY17" s="393">
        <f t="shared" si="37"/>
        <v>0</v>
      </c>
      <c r="CZ17" s="394"/>
      <c r="DA17" s="395"/>
      <c r="DB17" s="393">
        <f t="shared" si="38"/>
        <v>0</v>
      </c>
      <c r="DC17" s="394"/>
      <c r="DD17" s="395"/>
      <c r="DE17" s="393">
        <f t="shared" si="39"/>
        <v>0</v>
      </c>
      <c r="DF17" s="394"/>
      <c r="DG17" s="395"/>
      <c r="DH17" s="51"/>
      <c r="DI17" s="51"/>
      <c r="DJ17" s="396"/>
      <c r="DK17" s="396"/>
      <c r="DL17" s="396"/>
      <c r="DM17" s="396"/>
      <c r="DN17" s="396"/>
      <c r="DO17" s="396"/>
      <c r="DP17" s="396"/>
      <c r="DQ17" s="396"/>
      <c r="DR17" s="396"/>
      <c r="DS17" s="396"/>
      <c r="DT17" s="396"/>
      <c r="DU17" s="396"/>
      <c r="DV17" s="396"/>
      <c r="DW17" s="396"/>
      <c r="DX17" s="396"/>
      <c r="DY17" s="396"/>
      <c r="DZ17" s="396"/>
      <c r="EA17" s="396"/>
      <c r="EB17" s="396"/>
      <c r="EC17" s="396"/>
      <c r="ED17" s="396"/>
      <c r="EE17" s="396"/>
      <c r="EF17" s="396"/>
      <c r="EG17" s="396"/>
      <c r="EH17" s="396"/>
      <c r="EI17" s="396"/>
      <c r="EJ17" s="396"/>
      <c r="EK17" s="396"/>
      <c r="EL17" s="396"/>
      <c r="EM17" s="396"/>
      <c r="EN17" s="396"/>
      <c r="EO17" s="396"/>
      <c r="EP17" s="396"/>
      <c r="EQ17" s="396"/>
      <c r="ER17" s="396"/>
      <c r="ES17" s="396"/>
      <c r="ET17" s="396"/>
      <c r="EU17" s="396"/>
      <c r="EV17" s="396"/>
      <c r="EW17" s="396"/>
      <c r="EX17" s="396"/>
      <c r="EY17" s="396"/>
      <c r="EZ17" s="396"/>
      <c r="FA17" s="396"/>
      <c r="FB17" s="396"/>
      <c r="FC17" s="396"/>
      <c r="FD17" s="396"/>
      <c r="FE17" s="396"/>
      <c r="FF17" s="396"/>
      <c r="FG17" s="396"/>
      <c r="FH17" s="396"/>
      <c r="FI17" s="396"/>
      <c r="FJ17" s="396"/>
      <c r="FK17" s="396"/>
      <c r="FL17" s="396"/>
      <c r="FM17" s="396"/>
      <c r="FN17" s="396"/>
    </row>
    <row r="18" spans="1:170">
      <c r="A18" s="342"/>
      <c r="B18" s="341"/>
      <c r="C18" s="341"/>
      <c r="D18" s="341"/>
      <c r="E18" s="340"/>
      <c r="F18" s="334" t="str">
        <f t="shared" si="40"/>
        <v>Exeter</v>
      </c>
      <c r="G18" s="393">
        <f t="shared" si="5"/>
        <v>1817</v>
      </c>
      <c r="H18" s="394"/>
      <c r="I18" s="395"/>
      <c r="J18" s="393">
        <f t="shared" si="6"/>
        <v>1717</v>
      </c>
      <c r="K18" s="394"/>
      <c r="L18" s="395"/>
      <c r="M18" s="393">
        <f t="shared" si="7"/>
        <v>1742</v>
      </c>
      <c r="N18" s="394"/>
      <c r="O18" s="395"/>
      <c r="P18" s="393">
        <f t="shared" si="8"/>
        <v>1740</v>
      </c>
      <c r="Q18" s="394"/>
      <c r="R18" s="395"/>
      <c r="S18" s="393">
        <f t="shared" si="9"/>
        <v>1852</v>
      </c>
      <c r="T18" s="394"/>
      <c r="U18" s="395"/>
      <c r="V18" s="393">
        <f t="shared" si="10"/>
        <v>1864</v>
      </c>
      <c r="W18" s="394"/>
      <c r="X18" s="395"/>
      <c r="Y18" s="393">
        <f t="shared" si="11"/>
        <v>1871</v>
      </c>
      <c r="Z18" s="394"/>
      <c r="AA18" s="395"/>
      <c r="AB18" s="393">
        <f t="shared" si="12"/>
        <v>1706</v>
      </c>
      <c r="AC18" s="394"/>
      <c r="AD18" s="395"/>
      <c r="AE18" s="393">
        <f t="shared" si="13"/>
        <v>1791</v>
      </c>
      <c r="AF18" s="394"/>
      <c r="AG18" s="395"/>
      <c r="AH18" s="393">
        <f t="shared" si="14"/>
        <v>0</v>
      </c>
      <c r="AI18" s="394"/>
      <c r="AJ18" s="395"/>
      <c r="AK18" s="393">
        <f t="shared" si="15"/>
        <v>0</v>
      </c>
      <c r="AL18" s="394"/>
      <c r="AM18" s="395"/>
      <c r="AN18" s="393">
        <f t="shared" si="16"/>
        <v>0</v>
      </c>
      <c r="AO18" s="394"/>
      <c r="AP18" s="395"/>
      <c r="AQ18" s="393">
        <f t="shared" si="17"/>
        <v>0</v>
      </c>
      <c r="AR18" s="394"/>
      <c r="AS18" s="395"/>
      <c r="AT18" s="393">
        <f t="shared" si="18"/>
        <v>0</v>
      </c>
      <c r="AU18" s="394"/>
      <c r="AV18" s="395"/>
      <c r="AW18" s="393">
        <f t="shared" si="19"/>
        <v>0</v>
      </c>
      <c r="AX18" s="394"/>
      <c r="AY18" s="395"/>
      <c r="AZ18" s="393">
        <f t="shared" si="20"/>
        <v>0</v>
      </c>
      <c r="BA18" s="394"/>
      <c r="BB18" s="395"/>
      <c r="BC18" s="393">
        <f t="shared" si="21"/>
        <v>0</v>
      </c>
      <c r="BD18" s="394"/>
      <c r="BE18" s="395"/>
      <c r="BF18" s="393">
        <f t="shared" si="22"/>
        <v>0</v>
      </c>
      <c r="BG18" s="394"/>
      <c r="BH18" s="395"/>
      <c r="BI18" s="393">
        <f t="shared" si="23"/>
        <v>0</v>
      </c>
      <c r="BJ18" s="394"/>
      <c r="BK18" s="395"/>
      <c r="BL18" s="393">
        <f t="shared" si="24"/>
        <v>0</v>
      </c>
      <c r="BM18" s="394"/>
      <c r="BN18" s="395"/>
      <c r="BO18" s="393">
        <f t="shared" si="25"/>
        <v>0</v>
      </c>
      <c r="BP18" s="394"/>
      <c r="BQ18" s="395"/>
      <c r="BR18" s="393">
        <f t="shared" si="26"/>
        <v>0</v>
      </c>
      <c r="BS18" s="394"/>
      <c r="BT18" s="395"/>
      <c r="BU18" s="393">
        <f t="shared" si="27"/>
        <v>0</v>
      </c>
      <c r="BV18" s="394"/>
      <c r="BW18" s="395"/>
      <c r="BX18" s="393">
        <f t="shared" si="28"/>
        <v>0</v>
      </c>
      <c r="BY18" s="394"/>
      <c r="BZ18" s="395"/>
      <c r="CA18" s="393">
        <f t="shared" si="29"/>
        <v>0</v>
      </c>
      <c r="CB18" s="394"/>
      <c r="CC18" s="395"/>
      <c r="CD18" s="393">
        <f t="shared" si="30"/>
        <v>0</v>
      </c>
      <c r="CE18" s="394"/>
      <c r="CF18" s="395"/>
      <c r="CG18" s="393">
        <f t="shared" si="31"/>
        <v>0</v>
      </c>
      <c r="CH18" s="394"/>
      <c r="CI18" s="395"/>
      <c r="CJ18" s="393">
        <f t="shared" si="32"/>
        <v>0</v>
      </c>
      <c r="CK18" s="394"/>
      <c r="CL18" s="395"/>
      <c r="CM18" s="393">
        <f t="shared" si="33"/>
        <v>0</v>
      </c>
      <c r="CN18" s="394"/>
      <c r="CO18" s="395"/>
      <c r="CP18" s="393">
        <f t="shared" si="34"/>
        <v>0</v>
      </c>
      <c r="CQ18" s="394"/>
      <c r="CR18" s="395"/>
      <c r="CS18" s="393">
        <f t="shared" si="35"/>
        <v>0</v>
      </c>
      <c r="CT18" s="394"/>
      <c r="CU18" s="395"/>
      <c r="CV18" s="393">
        <f t="shared" si="36"/>
        <v>0</v>
      </c>
      <c r="CW18" s="394"/>
      <c r="CX18" s="395"/>
      <c r="CY18" s="393">
        <f t="shared" si="37"/>
        <v>0</v>
      </c>
      <c r="CZ18" s="394"/>
      <c r="DA18" s="395"/>
      <c r="DB18" s="393">
        <f t="shared" si="38"/>
        <v>0</v>
      </c>
      <c r="DC18" s="394"/>
      <c r="DD18" s="395"/>
      <c r="DE18" s="393">
        <f t="shared" si="39"/>
        <v>0</v>
      </c>
      <c r="DF18" s="394"/>
      <c r="DG18" s="395"/>
      <c r="DH18" s="51"/>
      <c r="DI18" s="51"/>
      <c r="DJ18" s="396"/>
      <c r="DK18" s="396"/>
      <c r="DL18" s="396"/>
      <c r="DM18" s="396"/>
      <c r="DN18" s="396"/>
      <c r="DO18" s="396"/>
      <c r="DP18" s="396"/>
      <c r="DQ18" s="396"/>
      <c r="DR18" s="396"/>
      <c r="DS18" s="396"/>
      <c r="DT18" s="396"/>
      <c r="DU18" s="396"/>
      <c r="DV18" s="396"/>
      <c r="DW18" s="396"/>
      <c r="DX18" s="396"/>
      <c r="DY18" s="396"/>
      <c r="DZ18" s="396"/>
      <c r="EA18" s="396"/>
      <c r="EB18" s="396"/>
      <c r="EC18" s="396"/>
      <c r="ED18" s="396"/>
      <c r="EE18" s="396"/>
      <c r="EF18" s="396"/>
      <c r="EG18" s="396"/>
      <c r="EH18" s="396"/>
      <c r="EI18" s="396"/>
      <c r="EJ18" s="396"/>
      <c r="EK18" s="396"/>
      <c r="EL18" s="396"/>
      <c r="EM18" s="396"/>
      <c r="EN18" s="396"/>
      <c r="EO18" s="396"/>
      <c r="EP18" s="396"/>
      <c r="EQ18" s="396"/>
      <c r="ER18" s="396"/>
      <c r="ES18" s="396"/>
      <c r="ET18" s="396"/>
      <c r="EU18" s="396"/>
      <c r="EV18" s="396"/>
      <c r="EW18" s="396"/>
      <c r="EX18" s="396"/>
      <c r="EY18" s="396"/>
      <c r="EZ18" s="396"/>
      <c r="FA18" s="396"/>
      <c r="FB18" s="396"/>
      <c r="FC18" s="396"/>
      <c r="FD18" s="396"/>
      <c r="FE18" s="396"/>
      <c r="FF18" s="396"/>
      <c r="FG18" s="396"/>
      <c r="FH18" s="396"/>
      <c r="FI18" s="396"/>
      <c r="FJ18" s="396"/>
      <c r="FK18" s="396"/>
      <c r="FL18" s="396"/>
      <c r="FM18" s="396"/>
      <c r="FN18" s="396"/>
    </row>
    <row r="19" spans="1:170">
      <c r="A19" s="342"/>
      <c r="B19" s="341"/>
      <c r="C19" s="341"/>
      <c r="D19" s="341"/>
      <c r="E19" s="340"/>
      <c r="F19" s="334" t="str">
        <f t="shared" si="40"/>
        <v>Hingham</v>
      </c>
      <c r="G19" s="393">
        <f t="shared" si="5"/>
        <v>1720</v>
      </c>
      <c r="H19" s="394"/>
      <c r="I19" s="395"/>
      <c r="J19" s="393">
        <f t="shared" si="6"/>
        <v>1840</v>
      </c>
      <c r="K19" s="394"/>
      <c r="L19" s="395"/>
      <c r="M19" s="393">
        <f t="shared" si="7"/>
        <v>1704</v>
      </c>
      <c r="N19" s="394"/>
      <c r="O19" s="395"/>
      <c r="P19" s="393">
        <f t="shared" si="8"/>
        <v>1750</v>
      </c>
      <c r="Q19" s="394"/>
      <c r="R19" s="395"/>
      <c r="S19" s="393">
        <f t="shared" si="9"/>
        <v>1708</v>
      </c>
      <c r="T19" s="394"/>
      <c r="U19" s="395"/>
      <c r="V19" s="393">
        <f t="shared" si="10"/>
        <v>1737</v>
      </c>
      <c r="W19" s="394"/>
      <c r="X19" s="395"/>
      <c r="Y19" s="393">
        <f t="shared" si="11"/>
        <v>1661</v>
      </c>
      <c r="Z19" s="394"/>
      <c r="AA19" s="395"/>
      <c r="AB19" s="393">
        <f t="shared" si="12"/>
        <v>1719</v>
      </c>
      <c r="AC19" s="394"/>
      <c r="AD19" s="395"/>
      <c r="AE19" s="393">
        <f t="shared" si="13"/>
        <v>1780</v>
      </c>
      <c r="AF19" s="394"/>
      <c r="AG19" s="395"/>
      <c r="AH19" s="393">
        <f t="shared" si="14"/>
        <v>0</v>
      </c>
      <c r="AI19" s="394"/>
      <c r="AJ19" s="395"/>
      <c r="AK19" s="393">
        <f t="shared" si="15"/>
        <v>0</v>
      </c>
      <c r="AL19" s="394"/>
      <c r="AM19" s="395"/>
      <c r="AN19" s="393">
        <f t="shared" si="16"/>
        <v>0</v>
      </c>
      <c r="AO19" s="394"/>
      <c r="AP19" s="395"/>
      <c r="AQ19" s="393">
        <f t="shared" si="17"/>
        <v>0</v>
      </c>
      <c r="AR19" s="394"/>
      <c r="AS19" s="395"/>
      <c r="AT19" s="393">
        <f t="shared" si="18"/>
        <v>0</v>
      </c>
      <c r="AU19" s="394"/>
      <c r="AV19" s="395"/>
      <c r="AW19" s="393">
        <f t="shared" si="19"/>
        <v>0</v>
      </c>
      <c r="AX19" s="394"/>
      <c r="AY19" s="395"/>
      <c r="AZ19" s="393">
        <f t="shared" si="20"/>
        <v>0</v>
      </c>
      <c r="BA19" s="394"/>
      <c r="BB19" s="395"/>
      <c r="BC19" s="393">
        <f t="shared" si="21"/>
        <v>0</v>
      </c>
      <c r="BD19" s="394"/>
      <c r="BE19" s="395"/>
      <c r="BF19" s="393">
        <f t="shared" si="22"/>
        <v>0</v>
      </c>
      <c r="BG19" s="394"/>
      <c r="BH19" s="395"/>
      <c r="BI19" s="393">
        <f t="shared" si="23"/>
        <v>0</v>
      </c>
      <c r="BJ19" s="394"/>
      <c r="BK19" s="395"/>
      <c r="BL19" s="393">
        <f t="shared" si="24"/>
        <v>0</v>
      </c>
      <c r="BM19" s="394"/>
      <c r="BN19" s="395"/>
      <c r="BO19" s="393">
        <f t="shared" si="25"/>
        <v>0</v>
      </c>
      <c r="BP19" s="394"/>
      <c r="BQ19" s="395"/>
      <c r="BR19" s="393">
        <f t="shared" si="26"/>
        <v>0</v>
      </c>
      <c r="BS19" s="394"/>
      <c r="BT19" s="395"/>
      <c r="BU19" s="393">
        <f t="shared" si="27"/>
        <v>0</v>
      </c>
      <c r="BV19" s="394"/>
      <c r="BW19" s="395"/>
      <c r="BX19" s="393">
        <f t="shared" si="28"/>
        <v>0</v>
      </c>
      <c r="BY19" s="394"/>
      <c r="BZ19" s="395"/>
      <c r="CA19" s="393">
        <f t="shared" si="29"/>
        <v>0</v>
      </c>
      <c r="CB19" s="394"/>
      <c r="CC19" s="395"/>
      <c r="CD19" s="393">
        <f t="shared" si="30"/>
        <v>0</v>
      </c>
      <c r="CE19" s="394"/>
      <c r="CF19" s="395"/>
      <c r="CG19" s="393">
        <f t="shared" si="31"/>
        <v>0</v>
      </c>
      <c r="CH19" s="394"/>
      <c r="CI19" s="395"/>
      <c r="CJ19" s="393">
        <f t="shared" si="32"/>
        <v>0</v>
      </c>
      <c r="CK19" s="394"/>
      <c r="CL19" s="395"/>
      <c r="CM19" s="393">
        <f t="shared" si="33"/>
        <v>0</v>
      </c>
      <c r="CN19" s="394"/>
      <c r="CO19" s="395"/>
      <c r="CP19" s="393">
        <f t="shared" si="34"/>
        <v>0</v>
      </c>
      <c r="CQ19" s="394"/>
      <c r="CR19" s="395"/>
      <c r="CS19" s="393">
        <f t="shared" si="35"/>
        <v>0</v>
      </c>
      <c r="CT19" s="394"/>
      <c r="CU19" s="395"/>
      <c r="CV19" s="393">
        <f t="shared" si="36"/>
        <v>0</v>
      </c>
      <c r="CW19" s="394"/>
      <c r="CX19" s="395"/>
      <c r="CY19" s="393">
        <f t="shared" si="37"/>
        <v>0</v>
      </c>
      <c r="CZ19" s="394"/>
      <c r="DA19" s="395"/>
      <c r="DB19" s="393">
        <f t="shared" si="38"/>
        <v>0</v>
      </c>
      <c r="DC19" s="394"/>
      <c r="DD19" s="395"/>
      <c r="DE19" s="393">
        <f t="shared" si="39"/>
        <v>0</v>
      </c>
      <c r="DF19" s="394"/>
      <c r="DG19" s="395"/>
      <c r="DH19" s="51"/>
      <c r="DI19" s="51"/>
      <c r="DJ19" s="396"/>
      <c r="DK19" s="396"/>
      <c r="DL19" s="396"/>
      <c r="DM19" s="396"/>
      <c r="DN19" s="396"/>
      <c r="DO19" s="396"/>
      <c r="DP19" s="396"/>
      <c r="DQ19" s="396"/>
      <c r="DR19" s="396"/>
      <c r="DS19" s="396"/>
      <c r="DT19" s="396"/>
      <c r="DU19" s="396"/>
      <c r="DV19" s="396"/>
      <c r="DW19" s="396"/>
      <c r="DX19" s="396"/>
      <c r="DY19" s="396"/>
      <c r="DZ19" s="396"/>
      <c r="EA19" s="396"/>
      <c r="EB19" s="396"/>
      <c r="EC19" s="396"/>
      <c r="ED19" s="396"/>
      <c r="EE19" s="396"/>
      <c r="EF19" s="396"/>
      <c r="EG19" s="396"/>
      <c r="EH19" s="396"/>
      <c r="EI19" s="396"/>
      <c r="EJ19" s="396"/>
      <c r="EK19" s="396"/>
      <c r="EL19" s="396"/>
      <c r="EM19" s="396"/>
      <c r="EN19" s="396"/>
      <c r="EO19" s="396"/>
      <c r="EP19" s="396"/>
      <c r="EQ19" s="396"/>
      <c r="ER19" s="396"/>
      <c r="ES19" s="396"/>
      <c r="ET19" s="396"/>
      <c r="EU19" s="396"/>
      <c r="EV19" s="396"/>
      <c r="EW19" s="396"/>
      <c r="EX19" s="396"/>
      <c r="EY19" s="396"/>
      <c r="EZ19" s="396"/>
      <c r="FA19" s="396"/>
      <c r="FB19" s="396"/>
      <c r="FC19" s="396"/>
      <c r="FD19" s="396"/>
      <c r="FE19" s="396"/>
      <c r="FF19" s="396"/>
      <c r="FG19" s="396"/>
      <c r="FH19" s="396"/>
      <c r="FI19" s="396"/>
      <c r="FJ19" s="396"/>
      <c r="FK19" s="396"/>
      <c r="FL19" s="396"/>
      <c r="FM19" s="396"/>
      <c r="FN19" s="396"/>
    </row>
    <row r="20" spans="1:170">
      <c r="A20" s="342"/>
      <c r="B20" s="341"/>
      <c r="C20" s="341"/>
      <c r="D20" s="341"/>
      <c r="E20" s="340"/>
      <c r="F20" s="334" t="str">
        <f t="shared" si="40"/>
        <v>Central 2</v>
      </c>
      <c r="G20" s="393">
        <f t="shared" si="5"/>
        <v>1662</v>
      </c>
      <c r="H20" s="394"/>
      <c r="I20" s="395"/>
      <c r="J20" s="393">
        <f t="shared" si="6"/>
        <v>1669</v>
      </c>
      <c r="K20" s="394"/>
      <c r="L20" s="395"/>
      <c r="M20" s="393">
        <f t="shared" si="7"/>
        <v>1633</v>
      </c>
      <c r="N20" s="394"/>
      <c r="O20" s="395"/>
      <c r="P20" s="393">
        <f t="shared" si="8"/>
        <v>1543</v>
      </c>
      <c r="Q20" s="394"/>
      <c r="R20" s="395"/>
      <c r="S20" s="393">
        <f t="shared" si="9"/>
        <v>1612</v>
      </c>
      <c r="T20" s="394"/>
      <c r="U20" s="395"/>
      <c r="V20" s="393">
        <f t="shared" si="10"/>
        <v>1559</v>
      </c>
      <c r="W20" s="394"/>
      <c r="X20" s="395"/>
      <c r="Y20" s="393">
        <f t="shared" si="11"/>
        <v>1621</v>
      </c>
      <c r="Z20" s="394"/>
      <c r="AA20" s="395"/>
      <c r="AB20" s="393">
        <f t="shared" si="12"/>
        <v>1614</v>
      </c>
      <c r="AC20" s="394"/>
      <c r="AD20" s="395"/>
      <c r="AE20" s="393">
        <f t="shared" si="13"/>
        <v>1577</v>
      </c>
      <c r="AF20" s="394"/>
      <c r="AG20" s="395"/>
      <c r="AH20" s="393">
        <f t="shared" si="14"/>
        <v>0</v>
      </c>
      <c r="AI20" s="394"/>
      <c r="AJ20" s="395"/>
      <c r="AK20" s="393">
        <f t="shared" si="15"/>
        <v>0</v>
      </c>
      <c r="AL20" s="394"/>
      <c r="AM20" s="395"/>
      <c r="AN20" s="393">
        <f t="shared" si="16"/>
        <v>0</v>
      </c>
      <c r="AO20" s="394"/>
      <c r="AP20" s="395"/>
      <c r="AQ20" s="393">
        <f t="shared" si="17"/>
        <v>0</v>
      </c>
      <c r="AR20" s="394"/>
      <c r="AS20" s="395"/>
      <c r="AT20" s="393">
        <f t="shared" si="18"/>
        <v>0</v>
      </c>
      <c r="AU20" s="394"/>
      <c r="AV20" s="395"/>
      <c r="AW20" s="393">
        <f t="shared" si="19"/>
        <v>0</v>
      </c>
      <c r="AX20" s="394"/>
      <c r="AY20" s="395"/>
      <c r="AZ20" s="393">
        <f t="shared" si="20"/>
        <v>0</v>
      </c>
      <c r="BA20" s="394"/>
      <c r="BB20" s="395"/>
      <c r="BC20" s="393">
        <f t="shared" si="21"/>
        <v>0</v>
      </c>
      <c r="BD20" s="394"/>
      <c r="BE20" s="395"/>
      <c r="BF20" s="393">
        <f t="shared" si="22"/>
        <v>0</v>
      </c>
      <c r="BG20" s="394"/>
      <c r="BH20" s="395"/>
      <c r="BI20" s="393">
        <f t="shared" si="23"/>
        <v>0</v>
      </c>
      <c r="BJ20" s="394"/>
      <c r="BK20" s="395"/>
      <c r="BL20" s="393">
        <f t="shared" si="24"/>
        <v>0</v>
      </c>
      <c r="BM20" s="394"/>
      <c r="BN20" s="395"/>
      <c r="BO20" s="393">
        <f t="shared" si="25"/>
        <v>0</v>
      </c>
      <c r="BP20" s="394"/>
      <c r="BQ20" s="395"/>
      <c r="BR20" s="393">
        <f t="shared" si="26"/>
        <v>0</v>
      </c>
      <c r="BS20" s="394"/>
      <c r="BT20" s="395"/>
      <c r="BU20" s="393">
        <f t="shared" si="27"/>
        <v>0</v>
      </c>
      <c r="BV20" s="394"/>
      <c r="BW20" s="395"/>
      <c r="BX20" s="393">
        <f t="shared" si="28"/>
        <v>0</v>
      </c>
      <c r="BY20" s="394"/>
      <c r="BZ20" s="395"/>
      <c r="CA20" s="393">
        <f t="shared" si="29"/>
        <v>0</v>
      </c>
      <c r="CB20" s="394"/>
      <c r="CC20" s="395"/>
      <c r="CD20" s="393">
        <f t="shared" si="30"/>
        <v>0</v>
      </c>
      <c r="CE20" s="394"/>
      <c r="CF20" s="395"/>
      <c r="CG20" s="393">
        <f t="shared" si="31"/>
        <v>0</v>
      </c>
      <c r="CH20" s="394"/>
      <c r="CI20" s="395"/>
      <c r="CJ20" s="393">
        <f t="shared" si="32"/>
        <v>0</v>
      </c>
      <c r="CK20" s="394"/>
      <c r="CL20" s="395"/>
      <c r="CM20" s="393">
        <f t="shared" si="33"/>
        <v>0</v>
      </c>
      <c r="CN20" s="394"/>
      <c r="CO20" s="395"/>
      <c r="CP20" s="393">
        <f t="shared" si="34"/>
        <v>0</v>
      </c>
      <c r="CQ20" s="394"/>
      <c r="CR20" s="395"/>
      <c r="CS20" s="393">
        <f t="shared" si="35"/>
        <v>0</v>
      </c>
      <c r="CT20" s="394"/>
      <c r="CU20" s="395"/>
      <c r="CV20" s="393">
        <f t="shared" si="36"/>
        <v>0</v>
      </c>
      <c r="CW20" s="394"/>
      <c r="CX20" s="395"/>
      <c r="CY20" s="393">
        <f t="shared" si="37"/>
        <v>0</v>
      </c>
      <c r="CZ20" s="394"/>
      <c r="DA20" s="395"/>
      <c r="DB20" s="393">
        <f t="shared" si="38"/>
        <v>0</v>
      </c>
      <c r="DC20" s="394"/>
      <c r="DD20" s="395"/>
      <c r="DE20" s="393">
        <f t="shared" si="39"/>
        <v>0</v>
      </c>
      <c r="DF20" s="394"/>
      <c r="DG20" s="395"/>
      <c r="DH20" s="51"/>
      <c r="DI20" s="51"/>
      <c r="DJ20" s="396"/>
      <c r="DK20" s="396"/>
      <c r="DL20" s="396"/>
      <c r="DM20" s="396"/>
      <c r="DN20" s="396"/>
      <c r="DO20" s="396"/>
      <c r="DP20" s="396"/>
      <c r="DQ20" s="396"/>
      <c r="DR20" s="396"/>
      <c r="DS20" s="396"/>
      <c r="DT20" s="396"/>
      <c r="DU20" s="396"/>
      <c r="DV20" s="396"/>
      <c r="DW20" s="396"/>
      <c r="DX20" s="396"/>
      <c r="DY20" s="396"/>
      <c r="DZ20" s="396"/>
      <c r="EA20" s="396"/>
      <c r="EB20" s="396"/>
      <c r="EC20" s="396"/>
      <c r="ED20" s="396"/>
      <c r="EE20" s="396"/>
      <c r="EF20" s="396"/>
      <c r="EG20" s="396"/>
      <c r="EH20" s="396"/>
      <c r="EI20" s="396"/>
      <c r="EJ20" s="396"/>
      <c r="EK20" s="396"/>
      <c r="EL20" s="396"/>
      <c r="EM20" s="396"/>
      <c r="EN20" s="396"/>
      <c r="EO20" s="396"/>
      <c r="EP20" s="396"/>
      <c r="EQ20" s="396"/>
      <c r="ER20" s="396"/>
      <c r="ES20" s="396"/>
      <c r="ET20" s="396"/>
      <c r="EU20" s="396"/>
      <c r="EV20" s="396"/>
      <c r="EW20" s="396"/>
      <c r="EX20" s="396"/>
      <c r="EY20" s="396"/>
      <c r="EZ20" s="396"/>
      <c r="FA20" s="396"/>
      <c r="FB20" s="396"/>
      <c r="FC20" s="396"/>
      <c r="FD20" s="396"/>
      <c r="FE20" s="396"/>
      <c r="FF20" s="396"/>
      <c r="FG20" s="396"/>
      <c r="FH20" s="396"/>
      <c r="FI20" s="396"/>
      <c r="FJ20" s="396"/>
      <c r="FK20" s="396"/>
      <c r="FL20" s="396"/>
      <c r="FM20" s="396"/>
      <c r="FN20" s="396"/>
    </row>
    <row r="21" spans="1:170">
      <c r="A21" s="342"/>
      <c r="B21" s="341"/>
      <c r="C21" s="341"/>
      <c r="D21" s="341"/>
      <c r="E21" s="340"/>
      <c r="F21" s="334" t="str">
        <f t="shared" si="40"/>
        <v>Central 3</v>
      </c>
      <c r="G21" s="393">
        <f t="shared" si="5"/>
        <v>1727</v>
      </c>
      <c r="H21" s="394"/>
      <c r="I21" s="395"/>
      <c r="J21" s="393">
        <f t="shared" si="6"/>
        <v>1947</v>
      </c>
      <c r="K21" s="394"/>
      <c r="L21" s="395"/>
      <c r="M21" s="393">
        <f t="shared" si="7"/>
        <v>1794</v>
      </c>
      <c r="N21" s="394"/>
      <c r="O21" s="395"/>
      <c r="P21" s="393">
        <f t="shared" si="8"/>
        <v>1771</v>
      </c>
      <c r="Q21" s="394"/>
      <c r="R21" s="395"/>
      <c r="S21" s="393">
        <f t="shared" si="9"/>
        <v>1791</v>
      </c>
      <c r="T21" s="394"/>
      <c r="U21" s="395"/>
      <c r="V21" s="393">
        <f t="shared" si="10"/>
        <v>1726</v>
      </c>
      <c r="W21" s="394"/>
      <c r="X21" s="395"/>
      <c r="Y21" s="393">
        <f t="shared" si="11"/>
        <v>1755</v>
      </c>
      <c r="Z21" s="394"/>
      <c r="AA21" s="395"/>
      <c r="AB21" s="393">
        <f t="shared" si="12"/>
        <v>1822</v>
      </c>
      <c r="AC21" s="394"/>
      <c r="AD21" s="395"/>
      <c r="AE21" s="393">
        <f t="shared" si="13"/>
        <v>1688</v>
      </c>
      <c r="AF21" s="394"/>
      <c r="AG21" s="395"/>
      <c r="AH21" s="393">
        <f t="shared" si="14"/>
        <v>0</v>
      </c>
      <c r="AI21" s="394"/>
      <c r="AJ21" s="395"/>
      <c r="AK21" s="393">
        <f t="shared" si="15"/>
        <v>0</v>
      </c>
      <c r="AL21" s="394"/>
      <c r="AM21" s="395"/>
      <c r="AN21" s="393">
        <f t="shared" si="16"/>
        <v>0</v>
      </c>
      <c r="AO21" s="394"/>
      <c r="AP21" s="395"/>
      <c r="AQ21" s="393">
        <f t="shared" si="17"/>
        <v>0</v>
      </c>
      <c r="AR21" s="394"/>
      <c r="AS21" s="395"/>
      <c r="AT21" s="393">
        <f t="shared" si="18"/>
        <v>0</v>
      </c>
      <c r="AU21" s="394"/>
      <c r="AV21" s="395"/>
      <c r="AW21" s="393">
        <f t="shared" si="19"/>
        <v>0</v>
      </c>
      <c r="AX21" s="394"/>
      <c r="AY21" s="395"/>
      <c r="AZ21" s="393">
        <f t="shared" si="20"/>
        <v>0</v>
      </c>
      <c r="BA21" s="394"/>
      <c r="BB21" s="395"/>
      <c r="BC21" s="393">
        <f t="shared" si="21"/>
        <v>0</v>
      </c>
      <c r="BD21" s="394"/>
      <c r="BE21" s="395"/>
      <c r="BF21" s="393">
        <f t="shared" si="22"/>
        <v>0</v>
      </c>
      <c r="BG21" s="394"/>
      <c r="BH21" s="395"/>
      <c r="BI21" s="393">
        <f t="shared" si="23"/>
        <v>0</v>
      </c>
      <c r="BJ21" s="394"/>
      <c r="BK21" s="395"/>
      <c r="BL21" s="393">
        <f t="shared" si="24"/>
        <v>0</v>
      </c>
      <c r="BM21" s="394"/>
      <c r="BN21" s="395"/>
      <c r="BO21" s="393">
        <f t="shared" si="25"/>
        <v>0</v>
      </c>
      <c r="BP21" s="394"/>
      <c r="BQ21" s="395"/>
      <c r="BR21" s="393">
        <f t="shared" si="26"/>
        <v>0</v>
      </c>
      <c r="BS21" s="394"/>
      <c r="BT21" s="395"/>
      <c r="BU21" s="393">
        <f t="shared" si="27"/>
        <v>0</v>
      </c>
      <c r="BV21" s="394"/>
      <c r="BW21" s="395"/>
      <c r="BX21" s="393">
        <f t="shared" si="28"/>
        <v>0</v>
      </c>
      <c r="BY21" s="394"/>
      <c r="BZ21" s="395"/>
      <c r="CA21" s="393">
        <f t="shared" si="29"/>
        <v>0</v>
      </c>
      <c r="CB21" s="394"/>
      <c r="CC21" s="395"/>
      <c r="CD21" s="393">
        <f t="shared" si="30"/>
        <v>0</v>
      </c>
      <c r="CE21" s="394"/>
      <c r="CF21" s="395"/>
      <c r="CG21" s="393">
        <f t="shared" si="31"/>
        <v>0</v>
      </c>
      <c r="CH21" s="394"/>
      <c r="CI21" s="395"/>
      <c r="CJ21" s="393">
        <f t="shared" si="32"/>
        <v>0</v>
      </c>
      <c r="CK21" s="394"/>
      <c r="CL21" s="395"/>
      <c r="CM21" s="393">
        <f t="shared" si="33"/>
        <v>0</v>
      </c>
      <c r="CN21" s="394"/>
      <c r="CO21" s="395"/>
      <c r="CP21" s="393">
        <f t="shared" si="34"/>
        <v>0</v>
      </c>
      <c r="CQ21" s="394"/>
      <c r="CR21" s="395"/>
      <c r="CS21" s="393">
        <f t="shared" si="35"/>
        <v>0</v>
      </c>
      <c r="CT21" s="394"/>
      <c r="CU21" s="395"/>
      <c r="CV21" s="393">
        <f t="shared" si="36"/>
        <v>0</v>
      </c>
      <c r="CW21" s="394"/>
      <c r="CX21" s="395"/>
      <c r="CY21" s="393">
        <f t="shared" si="37"/>
        <v>0</v>
      </c>
      <c r="CZ21" s="394"/>
      <c r="DA21" s="395"/>
      <c r="DB21" s="393">
        <f t="shared" si="38"/>
        <v>0</v>
      </c>
      <c r="DC21" s="394"/>
      <c r="DD21" s="395"/>
      <c r="DE21" s="393">
        <f t="shared" si="39"/>
        <v>0</v>
      </c>
      <c r="DF21" s="394"/>
      <c r="DG21" s="395"/>
      <c r="DH21" s="51"/>
      <c r="DI21" s="51"/>
      <c r="DJ21" s="396"/>
      <c r="DK21" s="396"/>
      <c r="DL21" s="396"/>
      <c r="DM21" s="396"/>
      <c r="DN21" s="396"/>
      <c r="DO21" s="396"/>
      <c r="DP21" s="396"/>
      <c r="DQ21" s="396"/>
      <c r="DR21" s="396"/>
      <c r="DS21" s="396"/>
      <c r="DT21" s="396"/>
      <c r="DU21" s="396"/>
      <c r="DV21" s="396"/>
      <c r="DW21" s="396"/>
      <c r="DX21" s="396"/>
      <c r="DY21" s="396"/>
      <c r="DZ21" s="396"/>
      <c r="EA21" s="396"/>
      <c r="EB21" s="396"/>
      <c r="EC21" s="396"/>
      <c r="ED21" s="396"/>
      <c r="EE21" s="396"/>
      <c r="EF21" s="396"/>
      <c r="EG21" s="396"/>
      <c r="EH21" s="396"/>
      <c r="EI21" s="396"/>
      <c r="EJ21" s="396"/>
      <c r="EK21" s="396"/>
      <c r="EL21" s="396"/>
      <c r="EM21" s="396"/>
      <c r="EN21" s="396"/>
      <c r="EO21" s="396"/>
      <c r="EP21" s="396"/>
      <c r="EQ21" s="396"/>
      <c r="ER21" s="396"/>
      <c r="ES21" s="396"/>
      <c r="ET21" s="396"/>
      <c r="EU21" s="396"/>
      <c r="EV21" s="396"/>
      <c r="EW21" s="396"/>
      <c r="EX21" s="396"/>
      <c r="EY21" s="396"/>
      <c r="EZ21" s="396"/>
      <c r="FA21" s="396"/>
      <c r="FB21" s="396"/>
      <c r="FC21" s="396"/>
      <c r="FD21" s="396"/>
      <c r="FE21" s="396"/>
      <c r="FF21" s="396"/>
      <c r="FG21" s="396"/>
      <c r="FH21" s="396"/>
      <c r="FI21" s="396"/>
      <c r="FJ21" s="396"/>
      <c r="FK21" s="396"/>
      <c r="FL21" s="396"/>
      <c r="FM21" s="396"/>
      <c r="FN21" s="396"/>
    </row>
    <row r="22" spans="1:170">
      <c r="A22" s="342"/>
      <c r="B22" s="341"/>
      <c r="C22" s="341"/>
      <c r="D22" s="341"/>
      <c r="E22" s="340"/>
      <c r="F22" s="334" t="str">
        <f t="shared" si="40"/>
        <v>Academy 3</v>
      </c>
      <c r="G22" s="393">
        <f t="shared" si="5"/>
        <v>1696</v>
      </c>
      <c r="H22" s="394"/>
      <c r="I22" s="395"/>
      <c r="J22" s="393">
        <f t="shared" si="6"/>
        <v>1676</v>
      </c>
      <c r="K22" s="394"/>
      <c r="L22" s="395"/>
      <c r="M22" s="393">
        <f t="shared" si="7"/>
        <v>1729</v>
      </c>
      <c r="N22" s="394"/>
      <c r="O22" s="395"/>
      <c r="P22" s="393">
        <f t="shared" si="8"/>
        <v>1665</v>
      </c>
      <c r="Q22" s="394"/>
      <c r="R22" s="395"/>
      <c r="S22" s="393">
        <f t="shared" si="9"/>
        <v>1658</v>
      </c>
      <c r="T22" s="394"/>
      <c r="U22" s="395"/>
      <c r="V22" s="393">
        <f t="shared" si="10"/>
        <v>1746</v>
      </c>
      <c r="W22" s="394"/>
      <c r="X22" s="395"/>
      <c r="Y22" s="393">
        <f t="shared" si="11"/>
        <v>1809</v>
      </c>
      <c r="Z22" s="394"/>
      <c r="AA22" s="395"/>
      <c r="AB22" s="393">
        <f t="shared" si="12"/>
        <v>1869</v>
      </c>
      <c r="AC22" s="394"/>
      <c r="AD22" s="395"/>
      <c r="AE22" s="393">
        <f t="shared" si="13"/>
        <v>1732</v>
      </c>
      <c r="AF22" s="394"/>
      <c r="AG22" s="395"/>
      <c r="AH22" s="393">
        <f t="shared" si="14"/>
        <v>0</v>
      </c>
      <c r="AI22" s="394"/>
      <c r="AJ22" s="395"/>
      <c r="AK22" s="393">
        <f t="shared" si="15"/>
        <v>0</v>
      </c>
      <c r="AL22" s="394"/>
      <c r="AM22" s="395"/>
      <c r="AN22" s="393">
        <f t="shared" si="16"/>
        <v>0</v>
      </c>
      <c r="AO22" s="394"/>
      <c r="AP22" s="395"/>
      <c r="AQ22" s="393">
        <f t="shared" si="17"/>
        <v>0</v>
      </c>
      <c r="AR22" s="394"/>
      <c r="AS22" s="395"/>
      <c r="AT22" s="393">
        <f t="shared" si="18"/>
        <v>0</v>
      </c>
      <c r="AU22" s="394"/>
      <c r="AV22" s="395"/>
      <c r="AW22" s="393">
        <f t="shared" si="19"/>
        <v>0</v>
      </c>
      <c r="AX22" s="394"/>
      <c r="AY22" s="395"/>
      <c r="AZ22" s="393">
        <f t="shared" si="20"/>
        <v>0</v>
      </c>
      <c r="BA22" s="394"/>
      <c r="BB22" s="395"/>
      <c r="BC22" s="393">
        <f t="shared" si="21"/>
        <v>0</v>
      </c>
      <c r="BD22" s="394"/>
      <c r="BE22" s="395"/>
      <c r="BF22" s="393">
        <f t="shared" si="22"/>
        <v>0</v>
      </c>
      <c r="BG22" s="394"/>
      <c r="BH22" s="395"/>
      <c r="BI22" s="393">
        <f t="shared" si="23"/>
        <v>0</v>
      </c>
      <c r="BJ22" s="394"/>
      <c r="BK22" s="395"/>
      <c r="BL22" s="393">
        <f t="shared" si="24"/>
        <v>0</v>
      </c>
      <c r="BM22" s="394"/>
      <c r="BN22" s="395"/>
      <c r="BO22" s="393">
        <f t="shared" si="25"/>
        <v>0</v>
      </c>
      <c r="BP22" s="394"/>
      <c r="BQ22" s="395"/>
      <c r="BR22" s="393">
        <f t="shared" si="26"/>
        <v>0</v>
      </c>
      <c r="BS22" s="394"/>
      <c r="BT22" s="395"/>
      <c r="BU22" s="393">
        <f t="shared" si="27"/>
        <v>0</v>
      </c>
      <c r="BV22" s="394"/>
      <c r="BW22" s="395"/>
      <c r="BX22" s="393">
        <f t="shared" si="28"/>
        <v>0</v>
      </c>
      <c r="BY22" s="394"/>
      <c r="BZ22" s="395"/>
      <c r="CA22" s="393">
        <f t="shared" si="29"/>
        <v>0</v>
      </c>
      <c r="CB22" s="394"/>
      <c r="CC22" s="395"/>
      <c r="CD22" s="393">
        <f t="shared" si="30"/>
        <v>0</v>
      </c>
      <c r="CE22" s="394"/>
      <c r="CF22" s="395"/>
      <c r="CG22" s="393">
        <f t="shared" si="31"/>
        <v>0</v>
      </c>
      <c r="CH22" s="394"/>
      <c r="CI22" s="395"/>
      <c r="CJ22" s="393">
        <f t="shared" si="32"/>
        <v>0</v>
      </c>
      <c r="CK22" s="394"/>
      <c r="CL22" s="395"/>
      <c r="CM22" s="393">
        <f t="shared" si="33"/>
        <v>0</v>
      </c>
      <c r="CN22" s="394"/>
      <c r="CO22" s="395"/>
      <c r="CP22" s="393">
        <f t="shared" si="34"/>
        <v>0</v>
      </c>
      <c r="CQ22" s="394"/>
      <c r="CR22" s="395"/>
      <c r="CS22" s="393">
        <f t="shared" si="35"/>
        <v>0</v>
      </c>
      <c r="CT22" s="394"/>
      <c r="CU22" s="395"/>
      <c r="CV22" s="393">
        <f t="shared" si="36"/>
        <v>0</v>
      </c>
      <c r="CW22" s="394"/>
      <c r="CX22" s="395"/>
      <c r="CY22" s="393">
        <f t="shared" si="37"/>
        <v>0</v>
      </c>
      <c r="CZ22" s="394"/>
      <c r="DA22" s="395"/>
      <c r="DB22" s="393">
        <f t="shared" si="38"/>
        <v>0</v>
      </c>
      <c r="DC22" s="394"/>
      <c r="DD22" s="395"/>
      <c r="DE22" s="393">
        <f t="shared" si="39"/>
        <v>0</v>
      </c>
      <c r="DF22" s="394"/>
      <c r="DG22" s="395"/>
      <c r="DH22" s="51"/>
      <c r="DI22" s="51"/>
      <c r="DJ22" s="396"/>
      <c r="DK22" s="396"/>
      <c r="DL22" s="396"/>
      <c r="DM22" s="396"/>
      <c r="DN22" s="396"/>
      <c r="DO22" s="396"/>
      <c r="DP22" s="396"/>
      <c r="DQ22" s="396"/>
      <c r="DR22" s="396"/>
      <c r="DS22" s="396"/>
      <c r="DT22" s="396"/>
      <c r="DU22" s="396"/>
      <c r="DV22" s="396"/>
      <c r="DW22" s="396"/>
      <c r="DX22" s="396"/>
      <c r="DY22" s="396"/>
      <c r="DZ22" s="396"/>
      <c r="EA22" s="396"/>
      <c r="EB22" s="396"/>
      <c r="EC22" s="396"/>
      <c r="ED22" s="396"/>
      <c r="EE22" s="396"/>
      <c r="EF22" s="396"/>
      <c r="EG22" s="396"/>
      <c r="EH22" s="396"/>
      <c r="EI22" s="396"/>
      <c r="EJ22" s="396"/>
      <c r="EK22" s="396"/>
      <c r="EL22" s="396"/>
      <c r="EM22" s="396"/>
      <c r="EN22" s="396"/>
      <c r="EO22" s="396"/>
      <c r="EP22" s="396"/>
      <c r="EQ22" s="396"/>
      <c r="ER22" s="396"/>
      <c r="ES22" s="396"/>
      <c r="ET22" s="396"/>
      <c r="EU22" s="396"/>
      <c r="EV22" s="396"/>
      <c r="EW22" s="396"/>
      <c r="EX22" s="396"/>
      <c r="EY22" s="396"/>
      <c r="EZ22" s="396"/>
      <c r="FA22" s="396"/>
      <c r="FB22" s="396"/>
      <c r="FC22" s="396"/>
      <c r="FD22" s="396"/>
      <c r="FE22" s="396"/>
      <c r="FF22" s="396"/>
      <c r="FG22" s="396"/>
      <c r="FH22" s="396"/>
      <c r="FI22" s="396"/>
      <c r="FJ22" s="396"/>
      <c r="FK22" s="396"/>
      <c r="FL22" s="396"/>
      <c r="FM22" s="396"/>
      <c r="FN22" s="396"/>
    </row>
    <row r="23" spans="1:170">
      <c r="A23" s="342"/>
      <c r="B23" s="341"/>
      <c r="C23" s="341"/>
      <c r="D23" s="341"/>
      <c r="E23" s="340"/>
      <c r="F23" s="334" t="str">
        <f t="shared" si="40"/>
        <v>Riverwalk</v>
      </c>
      <c r="G23" s="393">
        <f t="shared" si="5"/>
        <v>1603</v>
      </c>
      <c r="H23" s="394"/>
      <c r="I23" s="395"/>
      <c r="J23" s="393">
        <f t="shared" si="6"/>
        <v>1606</v>
      </c>
      <c r="K23" s="394"/>
      <c r="L23" s="395"/>
      <c r="M23" s="393">
        <f t="shared" si="7"/>
        <v>1714</v>
      </c>
      <c r="N23" s="394"/>
      <c r="O23" s="395"/>
      <c r="P23" s="393">
        <f t="shared" si="8"/>
        <v>1667</v>
      </c>
      <c r="Q23" s="394"/>
      <c r="R23" s="395"/>
      <c r="S23" s="393">
        <f t="shared" si="9"/>
        <v>1685</v>
      </c>
      <c r="T23" s="394"/>
      <c r="U23" s="395"/>
      <c r="V23" s="393">
        <f t="shared" si="10"/>
        <v>1632</v>
      </c>
      <c r="W23" s="394"/>
      <c r="X23" s="395"/>
      <c r="Y23" s="393">
        <f t="shared" si="11"/>
        <v>1697</v>
      </c>
      <c r="Z23" s="394"/>
      <c r="AA23" s="395"/>
      <c r="AB23" s="393">
        <f t="shared" si="12"/>
        <v>1647</v>
      </c>
      <c r="AC23" s="394"/>
      <c r="AD23" s="395"/>
      <c r="AE23" s="393">
        <f t="shared" si="13"/>
        <v>1715</v>
      </c>
      <c r="AF23" s="394"/>
      <c r="AG23" s="395"/>
      <c r="AH23" s="393">
        <f t="shared" si="14"/>
        <v>0</v>
      </c>
      <c r="AI23" s="394"/>
      <c r="AJ23" s="395"/>
      <c r="AK23" s="393">
        <f t="shared" si="15"/>
        <v>0</v>
      </c>
      <c r="AL23" s="394"/>
      <c r="AM23" s="395"/>
      <c r="AN23" s="393">
        <f t="shared" si="16"/>
        <v>0</v>
      </c>
      <c r="AO23" s="394"/>
      <c r="AP23" s="395"/>
      <c r="AQ23" s="393">
        <f t="shared" si="17"/>
        <v>0</v>
      </c>
      <c r="AR23" s="394"/>
      <c r="AS23" s="395"/>
      <c r="AT23" s="393">
        <f t="shared" si="18"/>
        <v>0</v>
      </c>
      <c r="AU23" s="394"/>
      <c r="AV23" s="395"/>
      <c r="AW23" s="393">
        <f t="shared" si="19"/>
        <v>0</v>
      </c>
      <c r="AX23" s="394"/>
      <c r="AY23" s="395"/>
      <c r="AZ23" s="393">
        <f t="shared" si="20"/>
        <v>0</v>
      </c>
      <c r="BA23" s="394"/>
      <c r="BB23" s="395"/>
      <c r="BC23" s="393">
        <f t="shared" si="21"/>
        <v>0</v>
      </c>
      <c r="BD23" s="394"/>
      <c r="BE23" s="395"/>
      <c r="BF23" s="393">
        <f t="shared" si="22"/>
        <v>0</v>
      </c>
      <c r="BG23" s="394"/>
      <c r="BH23" s="395"/>
      <c r="BI23" s="393">
        <f t="shared" si="23"/>
        <v>0</v>
      </c>
      <c r="BJ23" s="394"/>
      <c r="BK23" s="395"/>
      <c r="BL23" s="393">
        <f t="shared" si="24"/>
        <v>0</v>
      </c>
      <c r="BM23" s="394"/>
      <c r="BN23" s="395"/>
      <c r="BO23" s="393">
        <f t="shared" si="25"/>
        <v>0</v>
      </c>
      <c r="BP23" s="394"/>
      <c r="BQ23" s="395"/>
      <c r="BR23" s="393">
        <f t="shared" si="26"/>
        <v>0</v>
      </c>
      <c r="BS23" s="394"/>
      <c r="BT23" s="395"/>
      <c r="BU23" s="393">
        <f t="shared" si="27"/>
        <v>0</v>
      </c>
      <c r="BV23" s="394"/>
      <c r="BW23" s="395"/>
      <c r="BX23" s="393">
        <f t="shared" si="28"/>
        <v>0</v>
      </c>
      <c r="BY23" s="394"/>
      <c r="BZ23" s="395"/>
      <c r="CA23" s="393">
        <f t="shared" si="29"/>
        <v>0</v>
      </c>
      <c r="CB23" s="394"/>
      <c r="CC23" s="395"/>
      <c r="CD23" s="393">
        <f t="shared" si="30"/>
        <v>0</v>
      </c>
      <c r="CE23" s="394"/>
      <c r="CF23" s="395"/>
      <c r="CG23" s="393">
        <f t="shared" si="31"/>
        <v>0</v>
      </c>
      <c r="CH23" s="394"/>
      <c r="CI23" s="395"/>
      <c r="CJ23" s="393">
        <f t="shared" si="32"/>
        <v>0</v>
      </c>
      <c r="CK23" s="394"/>
      <c r="CL23" s="395"/>
      <c r="CM23" s="393">
        <f t="shared" si="33"/>
        <v>0</v>
      </c>
      <c r="CN23" s="394"/>
      <c r="CO23" s="395"/>
      <c r="CP23" s="393">
        <f t="shared" si="34"/>
        <v>0</v>
      </c>
      <c r="CQ23" s="394"/>
      <c r="CR23" s="395"/>
      <c r="CS23" s="393">
        <f t="shared" si="35"/>
        <v>0</v>
      </c>
      <c r="CT23" s="394"/>
      <c r="CU23" s="395"/>
      <c r="CV23" s="393">
        <f t="shared" si="36"/>
        <v>0</v>
      </c>
      <c r="CW23" s="394"/>
      <c r="CX23" s="395"/>
      <c r="CY23" s="393">
        <f t="shared" si="37"/>
        <v>0</v>
      </c>
      <c r="CZ23" s="394"/>
      <c r="DA23" s="395"/>
      <c r="DB23" s="393">
        <f t="shared" si="38"/>
        <v>0</v>
      </c>
      <c r="DC23" s="394"/>
      <c r="DD23" s="395"/>
      <c r="DE23" s="393">
        <f t="shared" si="39"/>
        <v>0</v>
      </c>
      <c r="DF23" s="394"/>
      <c r="DG23" s="395"/>
      <c r="DH23" s="51"/>
      <c r="DI23" s="51"/>
      <c r="DJ23" s="396"/>
      <c r="DK23" s="396"/>
      <c r="DL23" s="396"/>
      <c r="DM23" s="396"/>
      <c r="DN23" s="396"/>
      <c r="DO23" s="396"/>
      <c r="DP23" s="396"/>
      <c r="DQ23" s="396"/>
      <c r="DR23" s="396"/>
      <c r="DS23" s="396"/>
      <c r="DT23" s="396"/>
      <c r="DU23" s="396"/>
      <c r="DV23" s="396"/>
      <c r="DW23" s="396"/>
      <c r="DX23" s="396"/>
      <c r="DY23" s="396"/>
      <c r="DZ23" s="396"/>
      <c r="EA23" s="396"/>
      <c r="EB23" s="396"/>
      <c r="EC23" s="396"/>
      <c r="ED23" s="396"/>
      <c r="EE23" s="396"/>
      <c r="EF23" s="396"/>
      <c r="EG23" s="396"/>
      <c r="EH23" s="396"/>
      <c r="EI23" s="396"/>
      <c r="EJ23" s="396"/>
      <c r="EK23" s="396"/>
      <c r="EL23" s="396"/>
      <c r="EM23" s="396"/>
      <c r="EN23" s="396"/>
      <c r="EO23" s="396"/>
      <c r="EP23" s="396"/>
      <c r="EQ23" s="396"/>
      <c r="ER23" s="396"/>
      <c r="ES23" s="396"/>
      <c r="ET23" s="396"/>
      <c r="EU23" s="396"/>
      <c r="EV23" s="396"/>
      <c r="EW23" s="396"/>
      <c r="EX23" s="396"/>
      <c r="EY23" s="396"/>
      <c r="EZ23" s="396"/>
      <c r="FA23" s="396"/>
      <c r="FB23" s="396"/>
      <c r="FC23" s="396"/>
      <c r="FD23" s="396"/>
      <c r="FE23" s="396"/>
      <c r="FF23" s="396"/>
      <c r="FG23" s="396"/>
      <c r="FH23" s="396"/>
      <c r="FI23" s="396"/>
      <c r="FJ23" s="396"/>
      <c r="FK23" s="396"/>
      <c r="FL23" s="396"/>
      <c r="FM23" s="396"/>
      <c r="FN23" s="396"/>
    </row>
    <row r="24" spans="1:170">
      <c r="A24" s="342"/>
      <c r="B24" s="341"/>
      <c r="C24" s="341"/>
      <c r="D24" s="341"/>
      <c r="E24" s="340"/>
      <c r="F24" s="334" t="str">
        <f t="shared" si="40"/>
        <v>Academy 1</v>
      </c>
      <c r="G24" s="393">
        <f t="shared" si="5"/>
        <v>1683</v>
      </c>
      <c r="H24" s="394"/>
      <c r="I24" s="395"/>
      <c r="J24" s="393">
        <f t="shared" si="6"/>
        <v>1817</v>
      </c>
      <c r="K24" s="394"/>
      <c r="L24" s="395"/>
      <c r="M24" s="393">
        <f t="shared" si="7"/>
        <v>1693</v>
      </c>
      <c r="N24" s="394"/>
      <c r="O24" s="395"/>
      <c r="P24" s="393">
        <f t="shared" si="8"/>
        <v>1792</v>
      </c>
      <c r="Q24" s="394"/>
      <c r="R24" s="395"/>
      <c r="S24" s="393">
        <f t="shared" si="9"/>
        <v>1829</v>
      </c>
      <c r="T24" s="394"/>
      <c r="U24" s="395"/>
      <c r="V24" s="393">
        <f t="shared" si="10"/>
        <v>1746</v>
      </c>
      <c r="W24" s="394"/>
      <c r="X24" s="395"/>
      <c r="Y24" s="393">
        <f t="shared" si="11"/>
        <v>1754</v>
      </c>
      <c r="Z24" s="394"/>
      <c r="AA24" s="395"/>
      <c r="AB24" s="393">
        <f t="shared" si="12"/>
        <v>1724</v>
      </c>
      <c r="AC24" s="394"/>
      <c r="AD24" s="395"/>
      <c r="AE24" s="393">
        <f t="shared" si="13"/>
        <v>1680</v>
      </c>
      <c r="AF24" s="394"/>
      <c r="AG24" s="395"/>
      <c r="AH24" s="393">
        <f t="shared" si="14"/>
        <v>0</v>
      </c>
      <c r="AI24" s="394"/>
      <c r="AJ24" s="395"/>
      <c r="AK24" s="393">
        <f t="shared" si="15"/>
        <v>0</v>
      </c>
      <c r="AL24" s="394"/>
      <c r="AM24" s="395"/>
      <c r="AN24" s="393">
        <f t="shared" si="16"/>
        <v>0</v>
      </c>
      <c r="AO24" s="394"/>
      <c r="AP24" s="395"/>
      <c r="AQ24" s="393">
        <f t="shared" si="17"/>
        <v>0</v>
      </c>
      <c r="AR24" s="394"/>
      <c r="AS24" s="395"/>
      <c r="AT24" s="393">
        <f t="shared" si="18"/>
        <v>0</v>
      </c>
      <c r="AU24" s="394"/>
      <c r="AV24" s="395"/>
      <c r="AW24" s="393">
        <f t="shared" si="19"/>
        <v>0</v>
      </c>
      <c r="AX24" s="394"/>
      <c r="AY24" s="395"/>
      <c r="AZ24" s="393">
        <f t="shared" si="20"/>
        <v>0</v>
      </c>
      <c r="BA24" s="394"/>
      <c r="BB24" s="395"/>
      <c r="BC24" s="393">
        <f t="shared" si="21"/>
        <v>0</v>
      </c>
      <c r="BD24" s="394"/>
      <c r="BE24" s="395"/>
      <c r="BF24" s="393">
        <f t="shared" si="22"/>
        <v>0</v>
      </c>
      <c r="BG24" s="394"/>
      <c r="BH24" s="395"/>
      <c r="BI24" s="393">
        <f t="shared" si="23"/>
        <v>0</v>
      </c>
      <c r="BJ24" s="394"/>
      <c r="BK24" s="395"/>
      <c r="BL24" s="393">
        <f t="shared" si="24"/>
        <v>0</v>
      </c>
      <c r="BM24" s="394"/>
      <c r="BN24" s="395"/>
      <c r="BO24" s="393">
        <f t="shared" si="25"/>
        <v>0</v>
      </c>
      <c r="BP24" s="394"/>
      <c r="BQ24" s="395"/>
      <c r="BR24" s="393">
        <f t="shared" si="26"/>
        <v>0</v>
      </c>
      <c r="BS24" s="394"/>
      <c r="BT24" s="395"/>
      <c r="BU24" s="393">
        <f t="shared" si="27"/>
        <v>0</v>
      </c>
      <c r="BV24" s="394"/>
      <c r="BW24" s="395"/>
      <c r="BX24" s="393">
        <f t="shared" si="28"/>
        <v>0</v>
      </c>
      <c r="BY24" s="394"/>
      <c r="BZ24" s="395"/>
      <c r="CA24" s="393">
        <f t="shared" si="29"/>
        <v>0</v>
      </c>
      <c r="CB24" s="394"/>
      <c r="CC24" s="395"/>
      <c r="CD24" s="393">
        <f t="shared" si="30"/>
        <v>0</v>
      </c>
      <c r="CE24" s="394"/>
      <c r="CF24" s="395"/>
      <c r="CG24" s="393">
        <f t="shared" si="31"/>
        <v>0</v>
      </c>
      <c r="CH24" s="394"/>
      <c r="CI24" s="395"/>
      <c r="CJ24" s="393">
        <f t="shared" si="32"/>
        <v>0</v>
      </c>
      <c r="CK24" s="394"/>
      <c r="CL24" s="395"/>
      <c r="CM24" s="393">
        <f t="shared" si="33"/>
        <v>0</v>
      </c>
      <c r="CN24" s="394"/>
      <c r="CO24" s="395"/>
      <c r="CP24" s="393">
        <f t="shared" si="34"/>
        <v>0</v>
      </c>
      <c r="CQ24" s="394"/>
      <c r="CR24" s="395"/>
      <c r="CS24" s="393">
        <f t="shared" si="35"/>
        <v>0</v>
      </c>
      <c r="CT24" s="394"/>
      <c r="CU24" s="395"/>
      <c r="CV24" s="393">
        <f t="shared" si="36"/>
        <v>0</v>
      </c>
      <c r="CW24" s="394"/>
      <c r="CX24" s="395"/>
      <c r="CY24" s="393">
        <f t="shared" si="37"/>
        <v>0</v>
      </c>
      <c r="CZ24" s="394"/>
      <c r="DA24" s="395"/>
      <c r="DB24" s="393">
        <f t="shared" si="38"/>
        <v>0</v>
      </c>
      <c r="DC24" s="394"/>
      <c r="DD24" s="395"/>
      <c r="DE24" s="393">
        <f t="shared" si="39"/>
        <v>0</v>
      </c>
      <c r="DF24" s="394"/>
      <c r="DG24" s="395"/>
      <c r="DH24" s="51"/>
      <c r="DI24" s="51"/>
      <c r="DJ24" s="396"/>
      <c r="DK24" s="396"/>
      <c r="DL24" s="396"/>
      <c r="DM24" s="396"/>
      <c r="DN24" s="396"/>
      <c r="DO24" s="396"/>
      <c r="DP24" s="396"/>
      <c r="DQ24" s="396"/>
      <c r="DR24" s="396"/>
      <c r="DS24" s="396"/>
      <c r="DT24" s="396"/>
      <c r="DU24" s="396"/>
      <c r="DV24" s="396"/>
      <c r="DW24" s="396"/>
      <c r="DX24" s="396"/>
      <c r="DY24" s="396"/>
      <c r="DZ24" s="396"/>
      <c r="EA24" s="396"/>
      <c r="EB24" s="396"/>
      <c r="EC24" s="396"/>
      <c r="ED24" s="396"/>
      <c r="EE24" s="396"/>
      <c r="EF24" s="396"/>
      <c r="EG24" s="396"/>
      <c r="EH24" s="396"/>
      <c r="EI24" s="396"/>
      <c r="EJ24" s="396"/>
      <c r="EK24" s="396"/>
      <c r="EL24" s="396"/>
      <c r="EM24" s="396"/>
      <c r="EN24" s="396"/>
      <c r="EO24" s="396"/>
      <c r="EP24" s="396"/>
      <c r="EQ24" s="396"/>
      <c r="ER24" s="396"/>
      <c r="ES24" s="396"/>
      <c r="ET24" s="396"/>
      <c r="EU24" s="396"/>
      <c r="EV24" s="396"/>
      <c r="EW24" s="396"/>
      <c r="EX24" s="396"/>
      <c r="EY24" s="396"/>
      <c r="EZ24" s="396"/>
      <c r="FA24" s="396"/>
      <c r="FB24" s="396"/>
      <c r="FC24" s="396"/>
      <c r="FD24" s="396"/>
      <c r="FE24" s="396"/>
      <c r="FF24" s="396"/>
      <c r="FG24" s="396"/>
      <c r="FH24" s="396"/>
      <c r="FI24" s="396"/>
      <c r="FJ24" s="396"/>
      <c r="FK24" s="396"/>
      <c r="FL24" s="396"/>
      <c r="FM24" s="396"/>
      <c r="FN24" s="396"/>
    </row>
    <row r="25" spans="1:170">
      <c r="A25" s="342"/>
      <c r="B25" s="341"/>
      <c r="C25" s="341"/>
      <c r="D25" s="341"/>
      <c r="E25" s="340"/>
      <c r="F25" s="334" t="str">
        <f t="shared" si="40"/>
        <v>Academy 2</v>
      </c>
      <c r="G25" s="393">
        <f t="shared" si="5"/>
        <v>1737</v>
      </c>
      <c r="H25" s="394"/>
      <c r="I25" s="395"/>
      <c r="J25" s="393">
        <f t="shared" si="6"/>
        <v>1698</v>
      </c>
      <c r="K25" s="394"/>
      <c r="L25" s="395"/>
      <c r="M25" s="393">
        <f t="shared" si="7"/>
        <v>1815</v>
      </c>
      <c r="N25" s="394"/>
      <c r="O25" s="395"/>
      <c r="P25" s="393">
        <f t="shared" si="8"/>
        <v>1676</v>
      </c>
      <c r="Q25" s="394"/>
      <c r="R25" s="395"/>
      <c r="S25" s="393">
        <f t="shared" si="9"/>
        <v>1715</v>
      </c>
      <c r="T25" s="394"/>
      <c r="U25" s="395"/>
      <c r="V25" s="393">
        <f t="shared" si="10"/>
        <v>1656</v>
      </c>
      <c r="W25" s="394"/>
      <c r="X25" s="395"/>
      <c r="Y25" s="393">
        <f t="shared" si="11"/>
        <v>1862</v>
      </c>
      <c r="Z25" s="394"/>
      <c r="AA25" s="395"/>
      <c r="AB25" s="393">
        <f t="shared" si="12"/>
        <v>1764</v>
      </c>
      <c r="AC25" s="394"/>
      <c r="AD25" s="395"/>
      <c r="AE25" s="393">
        <f t="shared" si="13"/>
        <v>1671</v>
      </c>
      <c r="AF25" s="394"/>
      <c r="AG25" s="395"/>
      <c r="AH25" s="393">
        <f t="shared" si="14"/>
        <v>0</v>
      </c>
      <c r="AI25" s="394"/>
      <c r="AJ25" s="395"/>
      <c r="AK25" s="393">
        <f t="shared" si="15"/>
        <v>0</v>
      </c>
      <c r="AL25" s="394"/>
      <c r="AM25" s="395"/>
      <c r="AN25" s="393">
        <f t="shared" si="16"/>
        <v>0</v>
      </c>
      <c r="AO25" s="394"/>
      <c r="AP25" s="395"/>
      <c r="AQ25" s="393">
        <f t="shared" si="17"/>
        <v>0</v>
      </c>
      <c r="AR25" s="394"/>
      <c r="AS25" s="395"/>
      <c r="AT25" s="393">
        <f t="shared" si="18"/>
        <v>0</v>
      </c>
      <c r="AU25" s="394"/>
      <c r="AV25" s="395"/>
      <c r="AW25" s="393">
        <f t="shared" si="19"/>
        <v>0</v>
      </c>
      <c r="AX25" s="394"/>
      <c r="AY25" s="395"/>
      <c r="AZ25" s="393">
        <f t="shared" si="20"/>
        <v>0</v>
      </c>
      <c r="BA25" s="394"/>
      <c r="BB25" s="395"/>
      <c r="BC25" s="393">
        <f t="shared" si="21"/>
        <v>0</v>
      </c>
      <c r="BD25" s="394"/>
      <c r="BE25" s="395"/>
      <c r="BF25" s="393">
        <f t="shared" si="22"/>
        <v>0</v>
      </c>
      <c r="BG25" s="394"/>
      <c r="BH25" s="395"/>
      <c r="BI25" s="393">
        <f t="shared" si="23"/>
        <v>0</v>
      </c>
      <c r="BJ25" s="394"/>
      <c r="BK25" s="395"/>
      <c r="BL25" s="393">
        <f t="shared" si="24"/>
        <v>0</v>
      </c>
      <c r="BM25" s="394"/>
      <c r="BN25" s="395"/>
      <c r="BO25" s="393">
        <f t="shared" si="25"/>
        <v>0</v>
      </c>
      <c r="BP25" s="394"/>
      <c r="BQ25" s="395"/>
      <c r="BR25" s="393">
        <f t="shared" si="26"/>
        <v>0</v>
      </c>
      <c r="BS25" s="394"/>
      <c r="BT25" s="395"/>
      <c r="BU25" s="393">
        <f t="shared" si="27"/>
        <v>0</v>
      </c>
      <c r="BV25" s="394"/>
      <c r="BW25" s="395"/>
      <c r="BX25" s="393">
        <f t="shared" si="28"/>
        <v>0</v>
      </c>
      <c r="BY25" s="394"/>
      <c r="BZ25" s="395"/>
      <c r="CA25" s="393">
        <f t="shared" si="29"/>
        <v>0</v>
      </c>
      <c r="CB25" s="394"/>
      <c r="CC25" s="395"/>
      <c r="CD25" s="393">
        <f t="shared" si="30"/>
        <v>0</v>
      </c>
      <c r="CE25" s="394"/>
      <c r="CF25" s="395"/>
      <c r="CG25" s="393">
        <f t="shared" si="31"/>
        <v>0</v>
      </c>
      <c r="CH25" s="394"/>
      <c r="CI25" s="395"/>
      <c r="CJ25" s="393">
        <f t="shared" si="32"/>
        <v>0</v>
      </c>
      <c r="CK25" s="394"/>
      <c r="CL25" s="395"/>
      <c r="CM25" s="393">
        <f t="shared" si="33"/>
        <v>0</v>
      </c>
      <c r="CN25" s="394"/>
      <c r="CO25" s="395"/>
      <c r="CP25" s="393">
        <f t="shared" si="34"/>
        <v>0</v>
      </c>
      <c r="CQ25" s="394"/>
      <c r="CR25" s="395"/>
      <c r="CS25" s="393">
        <f t="shared" si="35"/>
        <v>0</v>
      </c>
      <c r="CT25" s="394"/>
      <c r="CU25" s="395"/>
      <c r="CV25" s="393">
        <f t="shared" si="36"/>
        <v>0</v>
      </c>
      <c r="CW25" s="394"/>
      <c r="CX25" s="395"/>
      <c r="CY25" s="393">
        <f t="shared" si="37"/>
        <v>0</v>
      </c>
      <c r="CZ25" s="394"/>
      <c r="DA25" s="395"/>
      <c r="DB25" s="393">
        <f t="shared" si="38"/>
        <v>0</v>
      </c>
      <c r="DC25" s="394"/>
      <c r="DD25" s="395"/>
      <c r="DE25" s="393">
        <f t="shared" si="39"/>
        <v>0</v>
      </c>
      <c r="DF25" s="394"/>
      <c r="DG25" s="395"/>
      <c r="DH25" s="51"/>
      <c r="DI25" s="51"/>
      <c r="DJ25" s="396"/>
      <c r="DK25" s="396"/>
      <c r="DL25" s="396"/>
      <c r="DM25" s="396"/>
      <c r="DN25" s="396"/>
      <c r="DO25" s="396"/>
      <c r="DP25" s="396"/>
      <c r="DQ25" s="396"/>
      <c r="DR25" s="396"/>
      <c r="DS25" s="396"/>
      <c r="DT25" s="396"/>
      <c r="DU25" s="396"/>
      <c r="DV25" s="396"/>
      <c r="DW25" s="396"/>
      <c r="DX25" s="396"/>
      <c r="DY25" s="396"/>
      <c r="DZ25" s="396"/>
      <c r="EA25" s="396"/>
      <c r="EB25" s="396"/>
      <c r="EC25" s="396"/>
      <c r="ED25" s="396"/>
      <c r="EE25" s="396"/>
      <c r="EF25" s="396"/>
      <c r="EG25" s="396"/>
      <c r="EH25" s="396"/>
      <c r="EI25" s="396"/>
      <c r="EJ25" s="396"/>
      <c r="EK25" s="396"/>
      <c r="EL25" s="396"/>
      <c r="EM25" s="396"/>
      <c r="EN25" s="396"/>
      <c r="EO25" s="396"/>
      <c r="EP25" s="396"/>
      <c r="EQ25" s="396"/>
      <c r="ER25" s="396"/>
      <c r="ES25" s="396"/>
      <c r="ET25" s="396"/>
      <c r="EU25" s="396"/>
      <c r="EV25" s="396"/>
      <c r="EW25" s="396"/>
      <c r="EX25" s="396"/>
      <c r="EY25" s="396"/>
      <c r="EZ25" s="396"/>
      <c r="FA25" s="396"/>
      <c r="FB25" s="396"/>
      <c r="FC25" s="396"/>
      <c r="FD25" s="396"/>
      <c r="FE25" s="396"/>
      <c r="FF25" s="396"/>
      <c r="FG25" s="396"/>
      <c r="FH25" s="396"/>
      <c r="FI25" s="396"/>
      <c r="FJ25" s="396"/>
      <c r="FK25" s="396"/>
      <c r="FL25" s="396"/>
      <c r="FM25" s="396"/>
      <c r="FN25" s="396"/>
    </row>
    <row r="26" spans="1:170">
      <c r="A26" s="342"/>
      <c r="B26" s="341"/>
      <c r="C26" s="341"/>
      <c r="D26" s="341"/>
      <c r="E26" s="340"/>
      <c r="F26" s="334" t="str">
        <f t="shared" si="40"/>
        <v>Ryan's Millis</v>
      </c>
      <c r="G26" s="393">
        <f t="shared" si="5"/>
        <v>1713</v>
      </c>
      <c r="H26" s="394"/>
      <c r="I26" s="395"/>
      <c r="J26" s="393">
        <f t="shared" si="6"/>
        <v>1744</v>
      </c>
      <c r="K26" s="394"/>
      <c r="L26" s="395"/>
      <c r="M26" s="393">
        <f t="shared" si="7"/>
        <v>1668</v>
      </c>
      <c r="N26" s="394"/>
      <c r="O26" s="395"/>
      <c r="P26" s="393">
        <f t="shared" si="8"/>
        <v>1656</v>
      </c>
      <c r="Q26" s="394"/>
      <c r="R26" s="395"/>
      <c r="S26" s="393">
        <f t="shared" si="9"/>
        <v>1804</v>
      </c>
      <c r="T26" s="394"/>
      <c r="U26" s="395"/>
      <c r="V26" s="393">
        <f t="shared" si="10"/>
        <v>1631</v>
      </c>
      <c r="W26" s="394"/>
      <c r="X26" s="395"/>
      <c r="Y26" s="393">
        <f t="shared" si="11"/>
        <v>1845</v>
      </c>
      <c r="Z26" s="394"/>
      <c r="AA26" s="395"/>
      <c r="AB26" s="393">
        <f t="shared" si="12"/>
        <v>1694</v>
      </c>
      <c r="AC26" s="394"/>
      <c r="AD26" s="395"/>
      <c r="AE26" s="393">
        <f t="shared" si="13"/>
        <v>1679</v>
      </c>
      <c r="AF26" s="394"/>
      <c r="AG26" s="395"/>
      <c r="AH26" s="393">
        <f t="shared" si="14"/>
        <v>0</v>
      </c>
      <c r="AI26" s="394"/>
      <c r="AJ26" s="395"/>
      <c r="AK26" s="393">
        <f t="shared" si="15"/>
        <v>0</v>
      </c>
      <c r="AL26" s="394"/>
      <c r="AM26" s="395"/>
      <c r="AN26" s="393">
        <f t="shared" si="16"/>
        <v>0</v>
      </c>
      <c r="AO26" s="394"/>
      <c r="AP26" s="395"/>
      <c r="AQ26" s="393">
        <f t="shared" si="17"/>
        <v>0</v>
      </c>
      <c r="AR26" s="394"/>
      <c r="AS26" s="395"/>
      <c r="AT26" s="393">
        <f t="shared" si="18"/>
        <v>0</v>
      </c>
      <c r="AU26" s="394"/>
      <c r="AV26" s="395"/>
      <c r="AW26" s="393">
        <f t="shared" si="19"/>
        <v>0</v>
      </c>
      <c r="AX26" s="394"/>
      <c r="AY26" s="395"/>
      <c r="AZ26" s="393">
        <f t="shared" si="20"/>
        <v>0</v>
      </c>
      <c r="BA26" s="394"/>
      <c r="BB26" s="395"/>
      <c r="BC26" s="393">
        <f t="shared" si="21"/>
        <v>0</v>
      </c>
      <c r="BD26" s="394"/>
      <c r="BE26" s="395"/>
      <c r="BF26" s="393">
        <f t="shared" si="22"/>
        <v>0</v>
      </c>
      <c r="BG26" s="394"/>
      <c r="BH26" s="395"/>
      <c r="BI26" s="393">
        <f t="shared" si="23"/>
        <v>0</v>
      </c>
      <c r="BJ26" s="394"/>
      <c r="BK26" s="395"/>
      <c r="BL26" s="393">
        <f t="shared" si="24"/>
        <v>0</v>
      </c>
      <c r="BM26" s="394"/>
      <c r="BN26" s="395"/>
      <c r="BO26" s="393">
        <f t="shared" si="25"/>
        <v>0</v>
      </c>
      <c r="BP26" s="394"/>
      <c r="BQ26" s="395"/>
      <c r="BR26" s="393">
        <f t="shared" si="26"/>
        <v>0</v>
      </c>
      <c r="BS26" s="394"/>
      <c r="BT26" s="395"/>
      <c r="BU26" s="393">
        <f t="shared" si="27"/>
        <v>0</v>
      </c>
      <c r="BV26" s="394"/>
      <c r="BW26" s="395"/>
      <c r="BX26" s="393">
        <f t="shared" si="28"/>
        <v>0</v>
      </c>
      <c r="BY26" s="394"/>
      <c r="BZ26" s="395"/>
      <c r="CA26" s="393">
        <f t="shared" si="29"/>
        <v>0</v>
      </c>
      <c r="CB26" s="394"/>
      <c r="CC26" s="395"/>
      <c r="CD26" s="393">
        <f t="shared" si="30"/>
        <v>0</v>
      </c>
      <c r="CE26" s="394"/>
      <c r="CF26" s="395"/>
      <c r="CG26" s="393">
        <f t="shared" si="31"/>
        <v>0</v>
      </c>
      <c r="CH26" s="394"/>
      <c r="CI26" s="395"/>
      <c r="CJ26" s="393">
        <f t="shared" si="32"/>
        <v>0</v>
      </c>
      <c r="CK26" s="394"/>
      <c r="CL26" s="395"/>
      <c r="CM26" s="393">
        <f t="shared" si="33"/>
        <v>0</v>
      </c>
      <c r="CN26" s="394"/>
      <c r="CO26" s="395"/>
      <c r="CP26" s="393">
        <f t="shared" si="34"/>
        <v>0</v>
      </c>
      <c r="CQ26" s="394"/>
      <c r="CR26" s="395"/>
      <c r="CS26" s="393">
        <f t="shared" si="35"/>
        <v>0</v>
      </c>
      <c r="CT26" s="394"/>
      <c r="CU26" s="395"/>
      <c r="CV26" s="393">
        <f t="shared" si="36"/>
        <v>0</v>
      </c>
      <c r="CW26" s="394"/>
      <c r="CX26" s="395"/>
      <c r="CY26" s="393">
        <f t="shared" si="37"/>
        <v>0</v>
      </c>
      <c r="CZ26" s="394"/>
      <c r="DA26" s="395"/>
      <c r="DB26" s="393">
        <f t="shared" si="38"/>
        <v>0</v>
      </c>
      <c r="DC26" s="394"/>
      <c r="DD26" s="395"/>
      <c r="DE26" s="393">
        <f t="shared" si="39"/>
        <v>0</v>
      </c>
      <c r="DF26" s="394"/>
      <c r="DG26" s="395"/>
      <c r="DH26" s="51"/>
      <c r="DI26" s="51"/>
      <c r="DJ26" s="396"/>
      <c r="DK26" s="396"/>
      <c r="DL26" s="396"/>
      <c r="DM26" s="396"/>
      <c r="DN26" s="396"/>
      <c r="DO26" s="396"/>
      <c r="DP26" s="396"/>
      <c r="DQ26" s="396"/>
      <c r="DR26" s="396"/>
      <c r="DS26" s="396"/>
      <c r="DT26" s="396"/>
      <c r="DU26" s="396"/>
      <c r="DV26" s="396"/>
      <c r="DW26" s="396"/>
      <c r="DX26" s="396"/>
      <c r="DY26" s="396"/>
      <c r="DZ26" s="396"/>
      <c r="EA26" s="396"/>
      <c r="EB26" s="396"/>
      <c r="EC26" s="396"/>
      <c r="ED26" s="396"/>
      <c r="EE26" s="396"/>
      <c r="EF26" s="396"/>
      <c r="EG26" s="396"/>
      <c r="EH26" s="396"/>
      <c r="EI26" s="396"/>
      <c r="EJ26" s="396"/>
      <c r="EK26" s="396"/>
      <c r="EL26" s="396"/>
      <c r="EM26" s="396"/>
      <c r="EN26" s="396"/>
      <c r="EO26" s="396"/>
      <c r="EP26" s="396"/>
      <c r="EQ26" s="396"/>
      <c r="ER26" s="396"/>
      <c r="ES26" s="396"/>
      <c r="ET26" s="396"/>
      <c r="EU26" s="396"/>
      <c r="EV26" s="396"/>
      <c r="EW26" s="396"/>
      <c r="EX26" s="396"/>
      <c r="EY26" s="396"/>
      <c r="EZ26" s="396"/>
      <c r="FA26" s="396"/>
      <c r="FB26" s="396"/>
      <c r="FC26" s="396"/>
      <c r="FD26" s="396"/>
      <c r="FE26" s="396"/>
      <c r="FF26" s="396"/>
      <c r="FG26" s="396"/>
      <c r="FH26" s="396"/>
      <c r="FI26" s="396"/>
      <c r="FJ26" s="396"/>
      <c r="FK26" s="396"/>
      <c r="FL26" s="396"/>
      <c r="FM26" s="396"/>
      <c r="FN26" s="396"/>
    </row>
    <row r="27" spans="1:170" s="4" customFormat="1">
      <c r="F27" s="72"/>
      <c r="G27" s="8"/>
      <c r="H27" s="8"/>
      <c r="I27" s="8"/>
      <c r="J27" s="8"/>
      <c r="K27" s="8"/>
      <c r="L27" s="8"/>
      <c r="CY27" s="73"/>
      <c r="DA27" s="74"/>
      <c r="DB27" s="73"/>
      <c r="DD27" s="74"/>
      <c r="DE27" s="73"/>
      <c r="DG27" s="74"/>
    </row>
    <row r="28" spans="1:170" s="4" customFormat="1">
      <c r="F28" s="72"/>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CY28" s="73"/>
      <c r="DA28" s="74"/>
      <c r="DB28" s="73"/>
      <c r="DD28" s="74"/>
      <c r="DE28" s="73"/>
      <c r="DG28" s="74"/>
    </row>
    <row r="29" spans="1:170" s="4" customFormat="1">
      <c r="F29" s="7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CY29" s="73"/>
      <c r="DA29" s="74"/>
      <c r="DB29" s="73"/>
      <c r="DD29" s="74"/>
      <c r="DE29" s="73"/>
      <c r="DG29" s="74"/>
    </row>
    <row r="30" spans="1:170" s="4" customFormat="1">
      <c r="F30" s="7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CY30" s="73"/>
      <c r="DA30" s="74"/>
      <c r="DB30" s="73"/>
      <c r="DD30" s="74"/>
      <c r="DE30" s="73"/>
      <c r="DG30" s="74"/>
    </row>
    <row r="31" spans="1:170" s="4" customFormat="1">
      <c r="F31" s="7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M14" sqref="M14"/>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41</v>
      </c>
      <c r="B4" s="8">
        <f>((COUNT(D4:AO4)*8))-A4</f>
        <v>31</v>
      </c>
      <c r="C4" s="345" t="s">
        <v>96</v>
      </c>
      <c r="D4" s="128"/>
      <c r="E4" s="76">
        <v>8</v>
      </c>
      <c r="F4" s="76"/>
      <c r="G4" s="76"/>
      <c r="H4" s="76">
        <v>2</v>
      </c>
      <c r="I4" s="76">
        <v>8</v>
      </c>
      <c r="J4" s="76">
        <v>1</v>
      </c>
      <c r="K4" s="76">
        <v>2</v>
      </c>
      <c r="L4" s="76">
        <v>4</v>
      </c>
      <c r="M4" s="76">
        <v>6</v>
      </c>
      <c r="N4" s="76">
        <v>6</v>
      </c>
      <c r="O4" s="77">
        <v>4</v>
      </c>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18</v>
      </c>
      <c r="B5" s="8">
        <f t="shared" ref="B5:B15" si="3">((COUNT(D5:AO5)*8))-A5</f>
        <v>54</v>
      </c>
      <c r="C5" s="346" t="s">
        <v>169</v>
      </c>
      <c r="D5" s="129">
        <v>0</v>
      </c>
      <c r="E5" s="92"/>
      <c r="F5" s="28">
        <v>6</v>
      </c>
      <c r="G5" s="28">
        <v>0</v>
      </c>
      <c r="H5" s="28">
        <v>2</v>
      </c>
      <c r="I5" s="28">
        <v>6</v>
      </c>
      <c r="J5" s="28">
        <v>2</v>
      </c>
      <c r="K5" s="28">
        <v>0</v>
      </c>
      <c r="L5" s="28">
        <v>2</v>
      </c>
      <c r="M5" s="28">
        <v>0</v>
      </c>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28</v>
      </c>
      <c r="B6" s="8">
        <f t="shared" si="3"/>
        <v>44</v>
      </c>
      <c r="C6" s="346" t="s">
        <v>95</v>
      </c>
      <c r="D6" s="129"/>
      <c r="E6" s="28">
        <v>2</v>
      </c>
      <c r="F6" s="92"/>
      <c r="G6" s="28">
        <v>0</v>
      </c>
      <c r="H6" s="28">
        <v>6</v>
      </c>
      <c r="I6" s="28"/>
      <c r="J6" s="28">
        <v>2</v>
      </c>
      <c r="K6" s="28">
        <v>8</v>
      </c>
      <c r="L6" s="28">
        <v>4</v>
      </c>
      <c r="M6" s="28">
        <v>0</v>
      </c>
      <c r="N6" s="28">
        <v>0</v>
      </c>
      <c r="O6" s="75">
        <v>6</v>
      </c>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62</v>
      </c>
      <c r="B7" s="8">
        <f t="shared" si="3"/>
        <v>10</v>
      </c>
      <c r="C7" s="346" t="s">
        <v>175</v>
      </c>
      <c r="D7" s="129"/>
      <c r="E7" s="28">
        <v>8</v>
      </c>
      <c r="F7" s="28">
        <v>8</v>
      </c>
      <c r="G7" s="92"/>
      <c r="H7" s="28"/>
      <c r="I7" s="28">
        <v>8</v>
      </c>
      <c r="J7" s="28">
        <v>6</v>
      </c>
      <c r="K7" s="28">
        <v>6</v>
      </c>
      <c r="L7" s="28">
        <v>8</v>
      </c>
      <c r="M7" s="28">
        <v>6</v>
      </c>
      <c r="N7" s="28">
        <v>4</v>
      </c>
      <c r="O7" s="75">
        <v>8</v>
      </c>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43</v>
      </c>
      <c r="B8" s="8">
        <f t="shared" si="3"/>
        <v>29</v>
      </c>
      <c r="C8" s="346" t="s">
        <v>176</v>
      </c>
      <c r="D8" s="129">
        <v>6</v>
      </c>
      <c r="E8" s="28">
        <v>6</v>
      </c>
      <c r="F8" s="28">
        <v>2</v>
      </c>
      <c r="G8" s="28"/>
      <c r="H8" s="92"/>
      <c r="I8" s="28">
        <v>7</v>
      </c>
      <c r="J8" s="28">
        <v>8</v>
      </c>
      <c r="K8" s="28"/>
      <c r="L8" s="28">
        <v>2</v>
      </c>
      <c r="M8" s="28">
        <v>4</v>
      </c>
      <c r="N8" s="28">
        <v>2</v>
      </c>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7</v>
      </c>
      <c r="B9" s="8">
        <f t="shared" si="3"/>
        <v>65</v>
      </c>
      <c r="C9" s="346" t="s">
        <v>97</v>
      </c>
      <c r="D9" s="129">
        <v>0</v>
      </c>
      <c r="E9" s="28">
        <v>2</v>
      </c>
      <c r="F9" s="28"/>
      <c r="G9" s="28">
        <v>0</v>
      </c>
      <c r="H9" s="28">
        <v>1</v>
      </c>
      <c r="I9" s="92"/>
      <c r="J9" s="28"/>
      <c r="K9" s="28">
        <v>0</v>
      </c>
      <c r="L9" s="28">
        <v>2</v>
      </c>
      <c r="M9" s="28">
        <v>2</v>
      </c>
      <c r="N9" s="28">
        <v>0</v>
      </c>
      <c r="O9" s="75">
        <v>0</v>
      </c>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51</v>
      </c>
      <c r="B10" s="8">
        <f t="shared" si="3"/>
        <v>21</v>
      </c>
      <c r="C10" s="346" t="s">
        <v>163</v>
      </c>
      <c r="D10" s="129">
        <v>7</v>
      </c>
      <c r="E10" s="28">
        <v>6</v>
      </c>
      <c r="F10" s="28">
        <v>6</v>
      </c>
      <c r="G10" s="28">
        <v>2</v>
      </c>
      <c r="H10" s="28">
        <v>0</v>
      </c>
      <c r="I10" s="28"/>
      <c r="J10" s="92"/>
      <c r="K10" s="28">
        <v>6</v>
      </c>
      <c r="L10" s="28">
        <v>8</v>
      </c>
      <c r="M10" s="28"/>
      <c r="N10" s="28">
        <v>8</v>
      </c>
      <c r="O10" s="75">
        <v>8</v>
      </c>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38</v>
      </c>
      <c r="B11" s="8">
        <f t="shared" si="3"/>
        <v>34</v>
      </c>
      <c r="C11" s="346" t="s">
        <v>2</v>
      </c>
      <c r="D11" s="129">
        <v>6</v>
      </c>
      <c r="E11" s="28">
        <v>8</v>
      </c>
      <c r="F11" s="28">
        <v>0</v>
      </c>
      <c r="G11" s="28">
        <v>2</v>
      </c>
      <c r="H11" s="28"/>
      <c r="I11" s="28">
        <v>8</v>
      </c>
      <c r="J11" s="28">
        <v>2</v>
      </c>
      <c r="K11" s="92"/>
      <c r="L11" s="28"/>
      <c r="M11" s="28">
        <v>6</v>
      </c>
      <c r="N11" s="28">
        <v>2</v>
      </c>
      <c r="O11" s="75">
        <v>4</v>
      </c>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28</v>
      </c>
      <c r="B12" s="8">
        <f t="shared" si="3"/>
        <v>44</v>
      </c>
      <c r="C12" s="346" t="s">
        <v>155</v>
      </c>
      <c r="D12" s="129">
        <v>4</v>
      </c>
      <c r="E12" s="28">
        <v>6</v>
      </c>
      <c r="F12" s="28">
        <v>4</v>
      </c>
      <c r="G12" s="28">
        <v>0</v>
      </c>
      <c r="H12" s="28">
        <v>6</v>
      </c>
      <c r="I12" s="28">
        <v>6</v>
      </c>
      <c r="J12" s="28">
        <v>0</v>
      </c>
      <c r="K12" s="28"/>
      <c r="L12" s="92"/>
      <c r="M12" s="28">
        <v>0</v>
      </c>
      <c r="N12" s="28">
        <v>2</v>
      </c>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46</v>
      </c>
      <c r="B13" s="8">
        <f t="shared" si="3"/>
        <v>26</v>
      </c>
      <c r="C13" s="346" t="s">
        <v>1</v>
      </c>
      <c r="D13" s="129">
        <v>2</v>
      </c>
      <c r="E13" s="28">
        <v>8</v>
      </c>
      <c r="F13" s="28">
        <v>8</v>
      </c>
      <c r="G13" s="28">
        <v>2</v>
      </c>
      <c r="H13" s="28">
        <v>4</v>
      </c>
      <c r="I13" s="28">
        <v>6</v>
      </c>
      <c r="J13" s="28"/>
      <c r="K13" s="28">
        <v>2</v>
      </c>
      <c r="L13" s="28">
        <v>8</v>
      </c>
      <c r="M13" s="92"/>
      <c r="N13" s="28"/>
      <c r="O13" s="75">
        <v>6</v>
      </c>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46</v>
      </c>
      <c r="B14" s="8">
        <f t="shared" si="3"/>
        <v>26</v>
      </c>
      <c r="C14" s="346" t="s">
        <v>142</v>
      </c>
      <c r="D14" s="129">
        <v>2</v>
      </c>
      <c r="E14" s="28"/>
      <c r="F14" s="28">
        <v>8</v>
      </c>
      <c r="G14" s="28">
        <v>4</v>
      </c>
      <c r="H14" s="28">
        <v>6</v>
      </c>
      <c r="I14" s="28">
        <v>8</v>
      </c>
      <c r="J14" s="28">
        <v>0</v>
      </c>
      <c r="K14" s="28">
        <v>6</v>
      </c>
      <c r="L14" s="28">
        <v>6</v>
      </c>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24</v>
      </c>
      <c r="B15" s="8">
        <f t="shared" si="3"/>
        <v>48</v>
      </c>
      <c r="C15" s="347" t="s">
        <v>228</v>
      </c>
      <c r="D15" s="130">
        <v>4</v>
      </c>
      <c r="E15" s="33"/>
      <c r="F15" s="33">
        <v>2</v>
      </c>
      <c r="G15" s="33">
        <v>0</v>
      </c>
      <c r="H15" s="33">
        <v>2</v>
      </c>
      <c r="I15" s="33">
        <v>8</v>
      </c>
      <c r="J15" s="33">
        <v>0</v>
      </c>
      <c r="K15" s="33">
        <v>4</v>
      </c>
      <c r="L15" s="33"/>
      <c r="M15" s="33">
        <v>2</v>
      </c>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20" sqref="G20"/>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03">
        <v>45541</v>
      </c>
      <c r="B1" s="404"/>
      <c r="C1" s="405"/>
      <c r="D1" s="403">
        <v>45548</v>
      </c>
      <c r="E1" s="404"/>
      <c r="F1" s="405"/>
      <c r="G1" s="403">
        <v>45555</v>
      </c>
      <c r="H1" s="404"/>
      <c r="I1" s="405"/>
      <c r="J1" s="403">
        <v>45562</v>
      </c>
      <c r="K1" s="404"/>
      <c r="L1" s="405"/>
    </row>
    <row r="2" spans="1:12">
      <c r="A2" s="138" t="s">
        <v>169</v>
      </c>
      <c r="B2" s="139" t="s">
        <v>0</v>
      </c>
      <c r="C2" s="343" t="s">
        <v>96</v>
      </c>
      <c r="D2" s="138" t="s">
        <v>155</v>
      </c>
      <c r="E2" s="139" t="s">
        <v>0</v>
      </c>
      <c r="F2" s="343" t="s">
        <v>169</v>
      </c>
      <c r="G2" s="138" t="s">
        <v>97</v>
      </c>
      <c r="H2" s="139" t="s">
        <v>0</v>
      </c>
      <c r="I2" s="343" t="s">
        <v>169</v>
      </c>
      <c r="J2" s="138" t="s">
        <v>169</v>
      </c>
      <c r="K2" s="139" t="s">
        <v>0</v>
      </c>
      <c r="L2" s="343" t="s">
        <v>1</v>
      </c>
    </row>
    <row r="3" spans="1:12">
      <c r="A3" s="138" t="s">
        <v>175</v>
      </c>
      <c r="B3" s="139" t="s">
        <v>0</v>
      </c>
      <c r="C3" s="343" t="s">
        <v>95</v>
      </c>
      <c r="D3" s="138" t="s">
        <v>163</v>
      </c>
      <c r="E3" s="139" t="s">
        <v>0</v>
      </c>
      <c r="F3" s="343" t="s">
        <v>142</v>
      </c>
      <c r="G3" s="138" t="s">
        <v>2</v>
      </c>
      <c r="H3" s="139" t="s">
        <v>0</v>
      </c>
      <c r="I3" s="343" t="s">
        <v>175</v>
      </c>
      <c r="J3" s="138" t="s">
        <v>228</v>
      </c>
      <c r="K3" s="139" t="s">
        <v>0</v>
      </c>
      <c r="L3" s="343" t="s">
        <v>2</v>
      </c>
    </row>
    <row r="4" spans="1:12">
      <c r="A4" s="138" t="s">
        <v>97</v>
      </c>
      <c r="B4" s="139" t="s">
        <v>0</v>
      </c>
      <c r="C4" s="343" t="s">
        <v>176</v>
      </c>
      <c r="D4" s="138" t="s">
        <v>176</v>
      </c>
      <c r="E4" s="139" t="s">
        <v>0</v>
      </c>
      <c r="F4" s="343" t="s">
        <v>228</v>
      </c>
      <c r="G4" s="138" t="s">
        <v>1</v>
      </c>
      <c r="H4" s="139" t="s">
        <v>0</v>
      </c>
      <c r="I4" s="343" t="s">
        <v>96</v>
      </c>
      <c r="J4" s="138" t="s">
        <v>142</v>
      </c>
      <c r="K4" s="139" t="s">
        <v>0</v>
      </c>
      <c r="L4" s="343" t="s">
        <v>97</v>
      </c>
    </row>
    <row r="5" spans="1:12">
      <c r="A5" s="138" t="s">
        <v>2</v>
      </c>
      <c r="B5" s="139" t="s">
        <v>0</v>
      </c>
      <c r="C5" s="343" t="s">
        <v>163</v>
      </c>
      <c r="D5" s="138" t="s">
        <v>95</v>
      </c>
      <c r="E5" s="139" t="s">
        <v>0</v>
      </c>
      <c r="F5" s="343" t="s">
        <v>1</v>
      </c>
      <c r="G5" s="138" t="s">
        <v>95</v>
      </c>
      <c r="H5" s="139" t="s">
        <v>0</v>
      </c>
      <c r="I5" s="343" t="s">
        <v>228</v>
      </c>
      <c r="J5" s="138" t="s">
        <v>175</v>
      </c>
      <c r="K5" s="139" t="s">
        <v>0</v>
      </c>
      <c r="L5" s="343" t="s">
        <v>155</v>
      </c>
    </row>
    <row r="6" spans="1:12">
      <c r="A6" s="138" t="s">
        <v>1</v>
      </c>
      <c r="B6" s="139" t="s">
        <v>0</v>
      </c>
      <c r="C6" s="343" t="s">
        <v>155</v>
      </c>
      <c r="D6" s="138" t="s">
        <v>96</v>
      </c>
      <c r="E6" s="139" t="s">
        <v>0</v>
      </c>
      <c r="F6" s="343" t="s">
        <v>2</v>
      </c>
      <c r="G6" s="138" t="s">
        <v>176</v>
      </c>
      <c r="H6" s="139" t="s">
        <v>0</v>
      </c>
      <c r="I6" s="343" t="s">
        <v>142</v>
      </c>
      <c r="J6" s="138" t="s">
        <v>96</v>
      </c>
      <c r="K6" s="139" t="s">
        <v>0</v>
      </c>
      <c r="L6" s="343" t="s">
        <v>163</v>
      </c>
    </row>
    <row r="7" spans="1:12">
      <c r="A7" s="138" t="s">
        <v>228</v>
      </c>
      <c r="B7" s="139" t="s">
        <v>0</v>
      </c>
      <c r="C7" s="343" t="s">
        <v>142</v>
      </c>
      <c r="D7" s="138" t="s">
        <v>175</v>
      </c>
      <c r="E7" s="139" t="s">
        <v>0</v>
      </c>
      <c r="F7" s="343" t="s">
        <v>97</v>
      </c>
      <c r="G7" s="138" t="s">
        <v>163</v>
      </c>
      <c r="H7" s="139" t="s">
        <v>0</v>
      </c>
      <c r="I7" s="343" t="s">
        <v>155</v>
      </c>
      <c r="J7" s="138" t="s">
        <v>176</v>
      </c>
      <c r="K7" s="139" t="s">
        <v>0</v>
      </c>
      <c r="L7" s="343" t="s">
        <v>95</v>
      </c>
    </row>
    <row r="9" spans="1:12" ht="15.75">
      <c r="A9" s="406">
        <v>45569</v>
      </c>
      <c r="B9" s="407"/>
      <c r="C9" s="408"/>
      <c r="D9" s="406">
        <v>45576</v>
      </c>
      <c r="E9" s="407"/>
      <c r="F9" s="408"/>
      <c r="G9" s="406">
        <v>45583</v>
      </c>
      <c r="H9" s="407"/>
      <c r="I9" s="408"/>
      <c r="J9" s="406">
        <v>45590</v>
      </c>
      <c r="K9" s="407"/>
      <c r="L9" s="408"/>
    </row>
    <row r="10" spans="1:12">
      <c r="A10" s="138" t="s">
        <v>95</v>
      </c>
      <c r="B10" s="139" t="s">
        <v>0</v>
      </c>
      <c r="C10" s="343" t="s">
        <v>169</v>
      </c>
      <c r="D10" s="138" t="s">
        <v>169</v>
      </c>
      <c r="E10" s="139" t="s">
        <v>0</v>
      </c>
      <c r="F10" s="343" t="s">
        <v>175</v>
      </c>
      <c r="G10" s="138" t="s">
        <v>169</v>
      </c>
      <c r="H10" s="139" t="s">
        <v>0</v>
      </c>
      <c r="I10" s="343" t="s">
        <v>163</v>
      </c>
      <c r="J10" s="138" t="s">
        <v>169</v>
      </c>
      <c r="K10" s="139" t="s">
        <v>0</v>
      </c>
      <c r="L10" s="343" t="s">
        <v>176</v>
      </c>
    </row>
    <row r="11" spans="1:12">
      <c r="A11" s="138" t="s">
        <v>96</v>
      </c>
      <c r="B11" s="139" t="s">
        <v>0</v>
      </c>
      <c r="C11" s="343" t="s">
        <v>176</v>
      </c>
      <c r="D11" s="138" t="s">
        <v>97</v>
      </c>
      <c r="E11" s="139" t="s">
        <v>0</v>
      </c>
      <c r="F11" s="343" t="s">
        <v>96</v>
      </c>
      <c r="G11" s="138" t="s">
        <v>176</v>
      </c>
      <c r="H11" s="139" t="s">
        <v>0</v>
      </c>
      <c r="I11" s="343" t="s">
        <v>155</v>
      </c>
      <c r="J11" s="138" t="s">
        <v>163</v>
      </c>
      <c r="K11" s="139" t="s">
        <v>0</v>
      </c>
      <c r="L11" s="343" t="s">
        <v>95</v>
      </c>
    </row>
    <row r="12" spans="1:12">
      <c r="A12" s="138" t="s">
        <v>163</v>
      </c>
      <c r="B12" s="139" t="s">
        <v>0</v>
      </c>
      <c r="C12" s="343" t="s">
        <v>175</v>
      </c>
      <c r="D12" s="138" t="s">
        <v>2</v>
      </c>
      <c r="E12" s="139" t="s">
        <v>0</v>
      </c>
      <c r="F12" s="343" t="s">
        <v>95</v>
      </c>
      <c r="G12" s="138" t="s">
        <v>95</v>
      </c>
      <c r="H12" s="139" t="s">
        <v>0</v>
      </c>
      <c r="I12" s="343" t="s">
        <v>142</v>
      </c>
      <c r="J12" s="138" t="s">
        <v>155</v>
      </c>
      <c r="K12" s="139" t="s">
        <v>0</v>
      </c>
      <c r="L12" s="343" t="s">
        <v>96</v>
      </c>
    </row>
    <row r="13" spans="1:12">
      <c r="A13" s="138" t="s">
        <v>155</v>
      </c>
      <c r="B13" s="139" t="s">
        <v>0</v>
      </c>
      <c r="C13" s="343" t="s">
        <v>97</v>
      </c>
      <c r="D13" s="138" t="s">
        <v>1</v>
      </c>
      <c r="E13" s="139" t="s">
        <v>0</v>
      </c>
      <c r="F13" s="343" t="s">
        <v>176</v>
      </c>
      <c r="G13" s="138" t="s">
        <v>96</v>
      </c>
      <c r="H13" s="139" t="s">
        <v>0</v>
      </c>
      <c r="I13" s="343" t="s">
        <v>228</v>
      </c>
      <c r="J13" s="138" t="s">
        <v>142</v>
      </c>
      <c r="K13" s="139" t="s">
        <v>0</v>
      </c>
      <c r="L13" s="343" t="s">
        <v>175</v>
      </c>
    </row>
    <row r="14" spans="1:12">
      <c r="A14" s="138" t="s">
        <v>142</v>
      </c>
      <c r="B14" s="139" t="s">
        <v>0</v>
      </c>
      <c r="C14" s="343" t="s">
        <v>2</v>
      </c>
      <c r="D14" s="138" t="s">
        <v>228</v>
      </c>
      <c r="E14" s="139" t="s">
        <v>0</v>
      </c>
      <c r="F14" s="343" t="s">
        <v>163</v>
      </c>
      <c r="G14" s="138" t="s">
        <v>175</v>
      </c>
      <c r="H14" s="139" t="s">
        <v>0</v>
      </c>
      <c r="I14" s="343" t="s">
        <v>1</v>
      </c>
      <c r="J14" s="138" t="s">
        <v>228</v>
      </c>
      <c r="K14" s="139" t="s">
        <v>0</v>
      </c>
      <c r="L14" s="343" t="s">
        <v>97</v>
      </c>
    </row>
    <row r="15" spans="1:12">
      <c r="A15" s="138" t="s">
        <v>1</v>
      </c>
      <c r="B15" s="139" t="s">
        <v>0</v>
      </c>
      <c r="C15" s="343" t="s">
        <v>228</v>
      </c>
      <c r="D15" s="138" t="s">
        <v>142</v>
      </c>
      <c r="E15" s="139" t="s">
        <v>0</v>
      </c>
      <c r="F15" s="343" t="s">
        <v>155</v>
      </c>
      <c r="G15" s="138" t="s">
        <v>97</v>
      </c>
      <c r="H15" s="139" t="s">
        <v>0</v>
      </c>
      <c r="I15" s="343" t="s">
        <v>2</v>
      </c>
      <c r="J15" s="138" t="s">
        <v>2</v>
      </c>
      <c r="K15" s="139" t="s">
        <v>0</v>
      </c>
      <c r="L15" s="343" t="s">
        <v>1</v>
      </c>
    </row>
    <row r="17" spans="1:12" ht="15.75">
      <c r="A17" s="406">
        <v>45597</v>
      </c>
      <c r="B17" s="437"/>
      <c r="C17" s="438"/>
      <c r="D17" s="409">
        <v>45611</v>
      </c>
      <c r="E17" s="410"/>
      <c r="F17" s="411"/>
      <c r="G17" s="409">
        <v>45618</v>
      </c>
      <c r="H17" s="410"/>
      <c r="I17" s="411"/>
      <c r="J17" s="409">
        <v>45625</v>
      </c>
      <c r="K17" s="410"/>
      <c r="L17" s="411"/>
    </row>
    <row r="18" spans="1:12">
      <c r="A18" s="138" t="s">
        <v>2</v>
      </c>
      <c r="B18" s="139" t="s">
        <v>0</v>
      </c>
      <c r="C18" s="343" t="s">
        <v>169</v>
      </c>
      <c r="D18" s="132" t="s">
        <v>142</v>
      </c>
      <c r="E18" s="133" t="s">
        <v>0</v>
      </c>
      <c r="F18" s="134" t="s">
        <v>169</v>
      </c>
      <c r="G18" s="132" t="s">
        <v>169</v>
      </c>
      <c r="H18" s="133" t="s">
        <v>0</v>
      </c>
      <c r="I18" s="134" t="s">
        <v>228</v>
      </c>
      <c r="J18" s="132" t="s">
        <v>96</v>
      </c>
      <c r="K18" s="133" t="s">
        <v>0</v>
      </c>
      <c r="L18" s="134" t="s">
        <v>169</v>
      </c>
    </row>
    <row r="19" spans="1:12">
      <c r="A19" s="138" t="s">
        <v>97</v>
      </c>
      <c r="B19" s="139" t="s">
        <v>0</v>
      </c>
      <c r="C19" s="343" t="s">
        <v>1</v>
      </c>
      <c r="D19" s="132" t="s">
        <v>228</v>
      </c>
      <c r="E19" s="133" t="s">
        <v>0</v>
      </c>
      <c r="F19" s="134" t="s">
        <v>155</v>
      </c>
      <c r="G19" s="132" t="s">
        <v>1</v>
      </c>
      <c r="H19" s="133" t="s">
        <v>0</v>
      </c>
      <c r="I19" s="134" t="s">
        <v>142</v>
      </c>
      <c r="J19" s="132" t="s">
        <v>95</v>
      </c>
      <c r="K19" s="133" t="s">
        <v>0</v>
      </c>
      <c r="L19" s="134" t="s">
        <v>175</v>
      </c>
    </row>
    <row r="20" spans="1:12">
      <c r="A20" s="138" t="s">
        <v>228</v>
      </c>
      <c r="B20" s="139" t="s">
        <v>0</v>
      </c>
      <c r="C20" s="343" t="s">
        <v>175</v>
      </c>
      <c r="D20" s="132" t="s">
        <v>1</v>
      </c>
      <c r="E20" s="133" t="s">
        <v>0</v>
      </c>
      <c r="F20" s="134" t="s">
        <v>163</v>
      </c>
      <c r="G20" s="132" t="s">
        <v>155</v>
      </c>
      <c r="H20" s="133" t="s">
        <v>0</v>
      </c>
      <c r="I20" s="134" t="s">
        <v>2</v>
      </c>
      <c r="J20" s="132" t="s">
        <v>176</v>
      </c>
      <c r="K20" s="133" t="s">
        <v>0</v>
      </c>
      <c r="L20" s="134" t="s">
        <v>97</v>
      </c>
    </row>
    <row r="21" spans="1:12">
      <c r="A21" s="138" t="s">
        <v>142</v>
      </c>
      <c r="B21" s="139" t="s">
        <v>0</v>
      </c>
      <c r="C21" s="343" t="s">
        <v>96</v>
      </c>
      <c r="D21" s="132" t="s">
        <v>176</v>
      </c>
      <c r="E21" s="133" t="s">
        <v>0</v>
      </c>
      <c r="F21" s="134" t="s">
        <v>2</v>
      </c>
      <c r="G21" s="132" t="s">
        <v>97</v>
      </c>
      <c r="H21" s="133" t="s">
        <v>0</v>
      </c>
      <c r="I21" s="134" t="s">
        <v>163</v>
      </c>
      <c r="J21" s="132" t="s">
        <v>163</v>
      </c>
      <c r="K21" s="133" t="s">
        <v>0</v>
      </c>
      <c r="L21" s="134" t="s">
        <v>2</v>
      </c>
    </row>
    <row r="22" spans="1:12">
      <c r="A22" s="138" t="s">
        <v>155</v>
      </c>
      <c r="B22" s="139" t="s">
        <v>0</v>
      </c>
      <c r="C22" s="343" t="s">
        <v>95</v>
      </c>
      <c r="D22" s="132" t="s">
        <v>95</v>
      </c>
      <c r="E22" s="133" t="s">
        <v>0</v>
      </c>
      <c r="F22" s="134" t="s">
        <v>97</v>
      </c>
      <c r="G22" s="132" t="s">
        <v>175</v>
      </c>
      <c r="H22" s="133" t="s">
        <v>0</v>
      </c>
      <c r="I22" s="134" t="s">
        <v>176</v>
      </c>
      <c r="J22" s="132" t="s">
        <v>155</v>
      </c>
      <c r="K22" s="133" t="s">
        <v>0</v>
      </c>
      <c r="L22" s="134" t="s">
        <v>1</v>
      </c>
    </row>
    <row r="23" spans="1:12">
      <c r="A23" s="138" t="s">
        <v>163</v>
      </c>
      <c r="B23" s="139" t="s">
        <v>0</v>
      </c>
      <c r="C23" s="343" t="s">
        <v>176</v>
      </c>
      <c r="D23" s="132" t="s">
        <v>175</v>
      </c>
      <c r="E23" s="133" t="s">
        <v>0</v>
      </c>
      <c r="F23" s="134" t="s">
        <v>96</v>
      </c>
      <c r="G23" s="132" t="s">
        <v>96</v>
      </c>
      <c r="H23" s="133" t="s">
        <v>0</v>
      </c>
      <c r="I23" s="134" t="s">
        <v>95</v>
      </c>
      <c r="J23" s="132" t="s">
        <v>142</v>
      </c>
      <c r="K23" s="133" t="s">
        <v>0</v>
      </c>
      <c r="L23" s="134" t="s">
        <v>228</v>
      </c>
    </row>
    <row r="25" spans="1:12" ht="15.75">
      <c r="A25" s="409">
        <v>45632</v>
      </c>
      <c r="B25" s="410"/>
      <c r="C25" s="411"/>
      <c r="D25" s="409">
        <v>45639</v>
      </c>
      <c r="E25" s="410"/>
      <c r="F25" s="411"/>
      <c r="G25" s="409">
        <v>45646</v>
      </c>
      <c r="H25" s="410"/>
      <c r="I25" s="411"/>
      <c r="J25" s="409">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9">
        <v>45660</v>
      </c>
      <c r="B33" s="410"/>
      <c r="C33" s="411"/>
      <c r="D33" s="409">
        <v>45667</v>
      </c>
      <c r="E33" s="410"/>
      <c r="F33" s="411"/>
      <c r="G33" s="409">
        <v>45674</v>
      </c>
      <c r="H33" s="410"/>
      <c r="I33" s="411"/>
      <c r="J33" s="409">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9">
        <v>45688</v>
      </c>
      <c r="B41" s="412"/>
      <c r="C41" s="413"/>
      <c r="D41" s="409">
        <v>45695</v>
      </c>
      <c r="E41" s="412"/>
      <c r="F41" s="413"/>
      <c r="G41" s="409">
        <v>45702</v>
      </c>
      <c r="H41" s="412"/>
      <c r="I41" s="413"/>
      <c r="J41" s="409">
        <v>45709</v>
      </c>
      <c r="K41" s="412"/>
      <c r="L41" s="413"/>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9">
        <v>45716</v>
      </c>
      <c r="B49" s="412"/>
      <c r="C49" s="413"/>
      <c r="D49" s="409">
        <v>45723</v>
      </c>
      <c r="E49" s="412"/>
      <c r="F49" s="413"/>
      <c r="G49" s="409">
        <v>45730</v>
      </c>
      <c r="H49" s="412"/>
      <c r="I49" s="413"/>
      <c r="J49" s="409">
        <v>45737</v>
      </c>
      <c r="K49" s="412"/>
      <c r="L49" s="413"/>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9">
        <v>45744</v>
      </c>
      <c r="B57" s="412"/>
      <c r="C57" s="413"/>
      <c r="D57" s="409">
        <v>45751</v>
      </c>
      <c r="E57" s="412"/>
      <c r="F57" s="413"/>
      <c r="G57" s="409">
        <v>45758</v>
      </c>
      <c r="H57" s="412"/>
      <c r="I57" s="413"/>
      <c r="J57" s="409">
        <v>45765</v>
      </c>
      <c r="K57" s="412"/>
      <c r="L57" s="413"/>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9">
        <v>45772</v>
      </c>
      <c r="B65" s="412"/>
      <c r="C65" s="413"/>
      <c r="D65" s="409">
        <v>45779</v>
      </c>
      <c r="E65" s="412"/>
      <c r="F65" s="413"/>
      <c r="G65" s="409">
        <v>45786</v>
      </c>
      <c r="H65" s="412"/>
      <c r="I65" s="413"/>
      <c r="J65" s="409">
        <v>45794</v>
      </c>
      <c r="K65" s="412"/>
      <c r="L65" s="413"/>
    </row>
    <row r="66" spans="1:12">
      <c r="A66" s="132" t="s">
        <v>142</v>
      </c>
      <c r="B66" s="133" t="s">
        <v>0</v>
      </c>
      <c r="C66" s="134" t="s">
        <v>169</v>
      </c>
      <c r="D66" s="132" t="s">
        <v>169</v>
      </c>
      <c r="E66" s="133" t="s">
        <v>0</v>
      </c>
      <c r="F66" s="134" t="s">
        <v>228</v>
      </c>
      <c r="G66" s="132" t="s">
        <v>309</v>
      </c>
      <c r="H66" s="133" t="s">
        <v>0</v>
      </c>
      <c r="I66" s="134" t="s">
        <v>315</v>
      </c>
      <c r="J66" s="414" t="s">
        <v>308</v>
      </c>
      <c r="K66" s="415"/>
      <c r="L66" s="416"/>
    </row>
    <row r="67" spans="1:12">
      <c r="A67" s="132" t="s">
        <v>228</v>
      </c>
      <c r="B67" s="133" t="s">
        <v>0</v>
      </c>
      <c r="C67" s="134" t="s">
        <v>155</v>
      </c>
      <c r="D67" s="132" t="s">
        <v>1</v>
      </c>
      <c r="E67" s="133" t="s">
        <v>0</v>
      </c>
      <c r="F67" s="134" t="s">
        <v>142</v>
      </c>
      <c r="G67" s="132" t="s">
        <v>310</v>
      </c>
      <c r="H67" s="133" t="s">
        <v>0</v>
      </c>
      <c r="I67" s="134" t="s">
        <v>316</v>
      </c>
      <c r="J67" s="417"/>
      <c r="K67" s="415"/>
      <c r="L67" s="416"/>
    </row>
    <row r="68" spans="1:12">
      <c r="A68" s="132" t="s">
        <v>1</v>
      </c>
      <c r="B68" s="133" t="s">
        <v>0</v>
      </c>
      <c r="C68" s="134" t="s">
        <v>163</v>
      </c>
      <c r="D68" s="132" t="s">
        <v>155</v>
      </c>
      <c r="E68" s="133" t="s">
        <v>0</v>
      </c>
      <c r="F68" s="134" t="s">
        <v>2</v>
      </c>
      <c r="G68" s="132" t="s">
        <v>311</v>
      </c>
      <c r="H68" s="133" t="s">
        <v>0</v>
      </c>
      <c r="I68" s="134" t="s">
        <v>317</v>
      </c>
      <c r="J68" s="417"/>
      <c r="K68" s="415"/>
      <c r="L68" s="416"/>
    </row>
    <row r="69" spans="1:12">
      <c r="A69" s="132" t="s">
        <v>176</v>
      </c>
      <c r="B69" s="133" t="s">
        <v>0</v>
      </c>
      <c r="C69" s="134" t="s">
        <v>2</v>
      </c>
      <c r="D69" s="132" t="s">
        <v>97</v>
      </c>
      <c r="E69" s="133" t="s">
        <v>0</v>
      </c>
      <c r="F69" s="134" t="s">
        <v>163</v>
      </c>
      <c r="G69" s="132" t="s">
        <v>312</v>
      </c>
      <c r="H69" s="133" t="s">
        <v>0</v>
      </c>
      <c r="I69" s="134" t="s">
        <v>318</v>
      </c>
      <c r="J69" s="417"/>
      <c r="K69" s="415"/>
      <c r="L69" s="416"/>
    </row>
    <row r="70" spans="1:12">
      <c r="A70" s="132" t="s">
        <v>95</v>
      </c>
      <c r="B70" s="133" t="s">
        <v>0</v>
      </c>
      <c r="C70" s="134" t="s">
        <v>97</v>
      </c>
      <c r="D70" s="132" t="s">
        <v>175</v>
      </c>
      <c r="E70" s="133" t="s">
        <v>0</v>
      </c>
      <c r="F70" s="134" t="s">
        <v>176</v>
      </c>
      <c r="G70" s="132" t="s">
        <v>313</v>
      </c>
      <c r="H70" s="133" t="s">
        <v>0</v>
      </c>
      <c r="I70" s="134" t="s">
        <v>319</v>
      </c>
      <c r="J70" s="417"/>
      <c r="K70" s="415"/>
      <c r="L70" s="416"/>
    </row>
    <row r="71" spans="1:12">
      <c r="A71" s="132" t="s">
        <v>175</v>
      </c>
      <c r="B71" s="133" t="s">
        <v>0</v>
      </c>
      <c r="C71" s="134" t="s">
        <v>96</v>
      </c>
      <c r="D71" s="132" t="s">
        <v>96</v>
      </c>
      <c r="E71" s="133" t="s">
        <v>0</v>
      </c>
      <c r="F71" s="134" t="s">
        <v>95</v>
      </c>
      <c r="G71" s="132" t="s">
        <v>314</v>
      </c>
      <c r="H71" s="133" t="s">
        <v>0</v>
      </c>
      <c r="I71" s="134" t="s">
        <v>320</v>
      </c>
      <c r="J71" s="417"/>
      <c r="K71" s="415"/>
      <c r="L71" s="416"/>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164"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88" t="s">
        <v>321</v>
      </c>
      <c r="B1" s="388"/>
      <c r="C1" s="388"/>
      <c r="D1" s="388"/>
      <c r="E1" s="388"/>
      <c r="F1" s="388"/>
      <c r="G1" s="388"/>
      <c r="H1" s="388"/>
      <c r="I1" s="388"/>
      <c r="J1" s="388"/>
      <c r="K1" s="388"/>
      <c r="L1" s="388"/>
      <c r="M1" s="388"/>
      <c r="N1" s="388"/>
      <c r="O1" s="388"/>
      <c r="P1" s="388"/>
      <c r="Q1" s="388"/>
    </row>
    <row r="2" spans="1:17" ht="30.75" thickBot="1">
      <c r="B2" s="385" t="s">
        <v>169</v>
      </c>
      <c r="C2" s="386"/>
      <c r="D2" s="386"/>
      <c r="E2" s="386"/>
      <c r="F2" s="386"/>
      <c r="G2" s="386"/>
      <c r="H2" s="387"/>
      <c r="I2" s="143"/>
      <c r="J2" s="385" t="s">
        <v>96</v>
      </c>
      <c r="K2" s="386"/>
      <c r="L2" s="386"/>
      <c r="M2" s="386"/>
      <c r="N2" s="386"/>
      <c r="O2" s="386"/>
      <c r="P2" s="387"/>
    </row>
    <row r="3" spans="1:17" ht="17.25">
      <c r="B3" s="382" t="s">
        <v>280</v>
      </c>
      <c r="C3" s="383"/>
      <c r="D3" s="384"/>
      <c r="E3" s="113">
        <v>126</v>
      </c>
      <c r="F3" s="114">
        <v>91</v>
      </c>
      <c r="G3" s="114">
        <v>112</v>
      </c>
      <c r="H3" s="115">
        <f t="shared" ref="H3:H8" si="0">SUM(E3:G3)</f>
        <v>329</v>
      </c>
      <c r="J3" s="382" t="s">
        <v>264</v>
      </c>
      <c r="K3" s="383"/>
      <c r="L3" s="384"/>
      <c r="M3" s="113">
        <v>124</v>
      </c>
      <c r="N3" s="114">
        <v>106</v>
      </c>
      <c r="O3" s="114">
        <v>107</v>
      </c>
      <c r="P3" s="115">
        <f t="shared" ref="P3:P8" si="1">SUM(M3:O3)</f>
        <v>337</v>
      </c>
    </row>
    <row r="4" spans="1:17" ht="17.25">
      <c r="B4" s="376" t="s">
        <v>281</v>
      </c>
      <c r="C4" s="377"/>
      <c r="D4" s="378"/>
      <c r="E4" s="116">
        <v>100</v>
      </c>
      <c r="F4" s="117">
        <v>101</v>
      </c>
      <c r="G4" s="117">
        <v>118</v>
      </c>
      <c r="H4" s="118">
        <f t="shared" si="0"/>
        <v>319</v>
      </c>
      <c r="J4" s="376" t="s">
        <v>322</v>
      </c>
      <c r="K4" s="377"/>
      <c r="L4" s="378"/>
      <c r="M4" s="116">
        <v>137</v>
      </c>
      <c r="N4" s="117">
        <v>115</v>
      </c>
      <c r="O4" s="117">
        <v>128</v>
      </c>
      <c r="P4" s="118">
        <f t="shared" si="1"/>
        <v>380</v>
      </c>
    </row>
    <row r="5" spans="1:17" ht="17.25">
      <c r="B5" s="376" t="s">
        <v>279</v>
      </c>
      <c r="C5" s="377"/>
      <c r="D5" s="378"/>
      <c r="E5" s="116">
        <v>116</v>
      </c>
      <c r="F5" s="117">
        <v>131</v>
      </c>
      <c r="G5" s="117">
        <v>122</v>
      </c>
      <c r="H5" s="118">
        <f t="shared" si="0"/>
        <v>369</v>
      </c>
      <c r="J5" s="376" t="s">
        <v>154</v>
      </c>
      <c r="K5" s="377"/>
      <c r="L5" s="378"/>
      <c r="M5" s="116">
        <v>120</v>
      </c>
      <c r="N5" s="117">
        <v>96</v>
      </c>
      <c r="O5" s="117">
        <v>108</v>
      </c>
      <c r="P5" s="118">
        <f t="shared" si="1"/>
        <v>324</v>
      </c>
    </row>
    <row r="6" spans="1:17" ht="17.25">
      <c r="B6" s="376" t="s">
        <v>86</v>
      </c>
      <c r="C6" s="377"/>
      <c r="D6" s="378"/>
      <c r="E6" s="116">
        <v>81</v>
      </c>
      <c r="F6" s="117">
        <v>111</v>
      </c>
      <c r="G6" s="117">
        <v>104</v>
      </c>
      <c r="H6" s="118">
        <f t="shared" si="0"/>
        <v>296</v>
      </c>
      <c r="J6" s="376" t="s">
        <v>265</v>
      </c>
      <c r="K6" s="377"/>
      <c r="L6" s="378"/>
      <c r="M6" s="116">
        <v>121</v>
      </c>
      <c r="N6" s="117">
        <v>126</v>
      </c>
      <c r="O6" s="117">
        <v>103</v>
      </c>
      <c r="P6" s="118">
        <f t="shared" si="1"/>
        <v>350</v>
      </c>
    </row>
    <row r="7" spans="1:17" ht="18" thickBot="1">
      <c r="B7" s="368" t="s">
        <v>277</v>
      </c>
      <c r="C7" s="369"/>
      <c r="D7" s="370"/>
      <c r="E7" s="119">
        <v>112</v>
      </c>
      <c r="F7" s="120">
        <v>84</v>
      </c>
      <c r="G7" s="120">
        <v>88</v>
      </c>
      <c r="H7" s="121">
        <f t="shared" si="0"/>
        <v>284</v>
      </c>
      <c r="J7" s="368" t="s">
        <v>266</v>
      </c>
      <c r="K7" s="369"/>
      <c r="L7" s="370"/>
      <c r="M7" s="119">
        <v>120</v>
      </c>
      <c r="N7" s="120">
        <v>131</v>
      </c>
      <c r="O7" s="120">
        <v>117</v>
      </c>
      <c r="P7" s="121">
        <f t="shared" si="1"/>
        <v>368</v>
      </c>
    </row>
    <row r="8" spans="1:17" ht="19.5" thickBot="1">
      <c r="B8" s="371" t="s">
        <v>43</v>
      </c>
      <c r="C8" s="372"/>
      <c r="D8" s="373"/>
      <c r="E8" s="122">
        <f>SUM(E3:E7)</f>
        <v>535</v>
      </c>
      <c r="F8" s="123">
        <f>SUM(F3:F7)</f>
        <v>518</v>
      </c>
      <c r="G8" s="123">
        <f>SUM(G3:G7)</f>
        <v>544</v>
      </c>
      <c r="H8" s="124">
        <f t="shared" si="0"/>
        <v>1597</v>
      </c>
      <c r="J8" s="371" t="s">
        <v>43</v>
      </c>
      <c r="K8" s="372"/>
      <c r="L8" s="373"/>
      <c r="M8" s="122">
        <f>SUM(M3:M7)</f>
        <v>622</v>
      </c>
      <c r="N8" s="123">
        <f>SUM(N3:N7)</f>
        <v>574</v>
      </c>
      <c r="O8" s="123">
        <f>SUM(O3:O7)</f>
        <v>563</v>
      </c>
      <c r="P8" s="124">
        <f t="shared" si="1"/>
        <v>1759</v>
      </c>
    </row>
    <row r="9" spans="1:17" ht="20.25" thickBot="1">
      <c r="B9" s="374" t="s">
        <v>42</v>
      </c>
      <c r="C9" s="375"/>
      <c r="D9" s="6">
        <f>SUM(E9:H9)</f>
        <v>0</v>
      </c>
      <c r="E9" s="125">
        <f>IF(E8&gt;M8,2,0)+IF(E8&lt;M8,0)+IF(E8=M8,1)</f>
        <v>0</v>
      </c>
      <c r="F9" s="126">
        <f>IF(F8&gt;N8,2,0)+IF(F8&lt;N8,0)+IF(F8=N8,1)</f>
        <v>0</v>
      </c>
      <c r="G9" s="126">
        <f>IF(G8&gt;O8,2,0)+IF(G8&lt;O8,0)+IF(G8=O8,1)</f>
        <v>0</v>
      </c>
      <c r="H9" s="127">
        <f>IF(H8&gt;P8,2,0)+IF(H8&lt;P8,0)+IF(H8=P8,1)</f>
        <v>0</v>
      </c>
      <c r="J9" s="374" t="s">
        <v>42</v>
      </c>
      <c r="K9" s="375"/>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9" t="s">
        <v>1</v>
      </c>
      <c r="C11" s="380"/>
      <c r="D11" s="380"/>
      <c r="E11" s="380"/>
      <c r="F11" s="380"/>
      <c r="G11" s="380"/>
      <c r="H11" s="381"/>
      <c r="I11" s="143"/>
      <c r="J11" s="379" t="s">
        <v>155</v>
      </c>
      <c r="K11" s="380"/>
      <c r="L11" s="380"/>
      <c r="M11" s="380"/>
      <c r="N11" s="380"/>
      <c r="O11" s="380"/>
      <c r="P11" s="381"/>
    </row>
    <row r="12" spans="1:17" ht="17.25">
      <c r="B12" s="382" t="s">
        <v>220</v>
      </c>
      <c r="C12" s="383"/>
      <c r="D12" s="384"/>
      <c r="E12" s="113">
        <v>102</v>
      </c>
      <c r="F12" s="114">
        <v>114</v>
      </c>
      <c r="G12" s="114">
        <v>100</v>
      </c>
      <c r="H12" s="115">
        <f t="shared" ref="H12:H17" si="2">SUM(E12:G12)</f>
        <v>316</v>
      </c>
      <c r="J12" s="382" t="s">
        <v>248</v>
      </c>
      <c r="K12" s="383"/>
      <c r="L12" s="384"/>
      <c r="M12" s="113">
        <v>102</v>
      </c>
      <c r="N12" s="114">
        <v>131</v>
      </c>
      <c r="O12" s="114">
        <v>93</v>
      </c>
      <c r="P12" s="115">
        <f t="shared" ref="P12:P17" si="3">SUM(M12:O12)</f>
        <v>326</v>
      </c>
    </row>
    <row r="13" spans="1:17" ht="17.25">
      <c r="B13" s="376" t="s">
        <v>260</v>
      </c>
      <c r="C13" s="377"/>
      <c r="D13" s="378"/>
      <c r="E13" s="116">
        <v>88</v>
      </c>
      <c r="F13" s="117">
        <v>129</v>
      </c>
      <c r="G13" s="117">
        <v>105</v>
      </c>
      <c r="H13" s="118">
        <f t="shared" si="2"/>
        <v>322</v>
      </c>
      <c r="J13" s="376" t="s">
        <v>246</v>
      </c>
      <c r="K13" s="377"/>
      <c r="L13" s="378"/>
      <c r="M13" s="116">
        <v>94</v>
      </c>
      <c r="N13" s="117">
        <v>127</v>
      </c>
      <c r="O13" s="117">
        <v>86</v>
      </c>
      <c r="P13" s="118">
        <f t="shared" si="3"/>
        <v>307</v>
      </c>
    </row>
    <row r="14" spans="1:17" ht="17.25">
      <c r="B14" s="376" t="s">
        <v>258</v>
      </c>
      <c r="C14" s="377"/>
      <c r="D14" s="378"/>
      <c r="E14" s="116">
        <v>111</v>
      </c>
      <c r="F14" s="117">
        <v>113</v>
      </c>
      <c r="G14" s="117">
        <v>110</v>
      </c>
      <c r="H14" s="118">
        <f t="shared" si="2"/>
        <v>334</v>
      </c>
      <c r="J14" s="376" t="s">
        <v>247</v>
      </c>
      <c r="K14" s="377"/>
      <c r="L14" s="378"/>
      <c r="M14" s="116">
        <v>96</v>
      </c>
      <c r="N14" s="117">
        <v>111</v>
      </c>
      <c r="O14" s="117">
        <v>115</v>
      </c>
      <c r="P14" s="118">
        <f t="shared" si="3"/>
        <v>322</v>
      </c>
    </row>
    <row r="15" spans="1:17" ht="17.25">
      <c r="B15" s="376" t="s">
        <v>257</v>
      </c>
      <c r="C15" s="377"/>
      <c r="D15" s="378"/>
      <c r="E15" s="116">
        <v>112</v>
      </c>
      <c r="F15" s="117">
        <v>110</v>
      </c>
      <c r="G15" s="117">
        <v>107</v>
      </c>
      <c r="H15" s="118">
        <f t="shared" si="2"/>
        <v>329</v>
      </c>
      <c r="J15" s="376" t="s">
        <v>245</v>
      </c>
      <c r="K15" s="377"/>
      <c r="L15" s="378"/>
      <c r="M15" s="116">
        <v>101</v>
      </c>
      <c r="N15" s="117">
        <v>113</v>
      </c>
      <c r="O15" s="117">
        <v>106</v>
      </c>
      <c r="P15" s="118">
        <f t="shared" si="3"/>
        <v>320</v>
      </c>
    </row>
    <row r="16" spans="1:17" ht="18" thickBot="1">
      <c r="B16" s="368" t="s">
        <v>261</v>
      </c>
      <c r="C16" s="369"/>
      <c r="D16" s="370"/>
      <c r="E16" s="119">
        <v>124</v>
      </c>
      <c r="F16" s="120">
        <v>119</v>
      </c>
      <c r="G16" s="120">
        <v>139</v>
      </c>
      <c r="H16" s="121">
        <f t="shared" si="2"/>
        <v>382</v>
      </c>
      <c r="J16" s="368" t="s">
        <v>83</v>
      </c>
      <c r="K16" s="369"/>
      <c r="L16" s="370"/>
      <c r="M16" s="119">
        <v>117</v>
      </c>
      <c r="N16" s="120">
        <v>99</v>
      </c>
      <c r="O16" s="120">
        <v>112</v>
      </c>
      <c r="P16" s="121">
        <f t="shared" si="3"/>
        <v>328</v>
      </c>
    </row>
    <row r="17" spans="2:16" ht="19.5" thickBot="1">
      <c r="B17" s="371" t="s">
        <v>43</v>
      </c>
      <c r="C17" s="372"/>
      <c r="D17" s="373"/>
      <c r="E17" s="122">
        <f>SUM(E12:E16)</f>
        <v>537</v>
      </c>
      <c r="F17" s="123">
        <f>SUM(F12:F16)</f>
        <v>585</v>
      </c>
      <c r="G17" s="123">
        <f>SUM(G12:G16)</f>
        <v>561</v>
      </c>
      <c r="H17" s="124">
        <f t="shared" si="2"/>
        <v>1683</v>
      </c>
      <c r="J17" s="371" t="s">
        <v>43</v>
      </c>
      <c r="K17" s="372"/>
      <c r="L17" s="373"/>
      <c r="M17" s="122">
        <f>SUM(M12:M16)</f>
        <v>510</v>
      </c>
      <c r="N17" s="123">
        <f>SUM(N12:N16)</f>
        <v>581</v>
      </c>
      <c r="O17" s="123">
        <f>SUM(O12:O16)</f>
        <v>512</v>
      </c>
      <c r="P17" s="124">
        <f t="shared" si="3"/>
        <v>1603</v>
      </c>
    </row>
    <row r="18" spans="2:16" ht="20.25" thickBot="1">
      <c r="B18" s="374" t="s">
        <v>42</v>
      </c>
      <c r="C18" s="375"/>
      <c r="D18" s="6">
        <f>SUM(E18:H18)</f>
        <v>8</v>
      </c>
      <c r="E18" s="125">
        <f>IF(E17&gt;M17,2,0)+IF(E17&lt;M17,0)+IF(E17=M17,1)</f>
        <v>2</v>
      </c>
      <c r="F18" s="126">
        <f>IF(F17&gt;N17,2,0)+IF(F17&lt;N17,0)+IF(F17=N17,1)</f>
        <v>2</v>
      </c>
      <c r="G18" s="126">
        <f>IF(G17&gt;O17,2,0)+IF(G17&lt;O17,0)+IF(G17=O17,1)</f>
        <v>2</v>
      </c>
      <c r="H18" s="127">
        <f>IF(H17&gt;P17,2,0)+IF(H17&lt;P17,0)+IF(H17=P17,1)</f>
        <v>2</v>
      </c>
      <c r="J18" s="374" t="s">
        <v>42</v>
      </c>
      <c r="K18" s="375"/>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85" t="s">
        <v>175</v>
      </c>
      <c r="C20" s="386"/>
      <c r="D20" s="386"/>
      <c r="E20" s="386"/>
      <c r="F20" s="386"/>
      <c r="G20" s="386"/>
      <c r="H20" s="387"/>
      <c r="I20" s="143"/>
      <c r="J20" s="385" t="s">
        <v>95</v>
      </c>
      <c r="K20" s="386"/>
      <c r="L20" s="386"/>
      <c r="M20" s="386"/>
      <c r="N20" s="386"/>
      <c r="O20" s="386"/>
      <c r="P20" s="387"/>
    </row>
    <row r="21" spans="2:16" ht="17.25">
      <c r="B21" s="382" t="s">
        <v>221</v>
      </c>
      <c r="C21" s="383"/>
      <c r="D21" s="384"/>
      <c r="E21" s="113">
        <v>113</v>
      </c>
      <c r="F21" s="114">
        <v>107</v>
      </c>
      <c r="G21" s="114">
        <v>153</v>
      </c>
      <c r="H21" s="115">
        <f t="shared" ref="H21:H26" si="4">SUM(E21:G21)</f>
        <v>373</v>
      </c>
      <c r="J21" s="382" t="s">
        <v>157</v>
      </c>
      <c r="K21" s="383"/>
      <c r="L21" s="384"/>
      <c r="M21" s="113">
        <v>112</v>
      </c>
      <c r="N21" s="114">
        <v>117</v>
      </c>
      <c r="O21" s="114">
        <v>112</v>
      </c>
      <c r="P21" s="115">
        <f t="shared" ref="P21:P26" si="5">SUM(M21:O21)</f>
        <v>341</v>
      </c>
    </row>
    <row r="22" spans="2:16" ht="17.25">
      <c r="B22" s="376" t="s">
        <v>171</v>
      </c>
      <c r="C22" s="377"/>
      <c r="D22" s="378"/>
      <c r="E22" s="116">
        <v>120</v>
      </c>
      <c r="F22" s="117">
        <v>107</v>
      </c>
      <c r="G22" s="117">
        <v>132</v>
      </c>
      <c r="H22" s="118">
        <f t="shared" si="4"/>
        <v>359</v>
      </c>
      <c r="J22" s="376" t="s">
        <v>170</v>
      </c>
      <c r="K22" s="377"/>
      <c r="L22" s="378"/>
      <c r="M22" s="116">
        <v>105</v>
      </c>
      <c r="N22" s="117">
        <v>96</v>
      </c>
      <c r="O22" s="117">
        <v>113</v>
      </c>
      <c r="P22" s="118">
        <f t="shared" si="5"/>
        <v>314</v>
      </c>
    </row>
    <row r="23" spans="2:16" ht="17.25">
      <c r="B23" s="376" t="s">
        <v>165</v>
      </c>
      <c r="C23" s="377"/>
      <c r="D23" s="378"/>
      <c r="E23" s="116">
        <v>113</v>
      </c>
      <c r="F23" s="117">
        <v>129</v>
      </c>
      <c r="G23" s="117">
        <v>121</v>
      </c>
      <c r="H23" s="118">
        <f t="shared" si="4"/>
        <v>363</v>
      </c>
      <c r="J23" s="376" t="s">
        <v>158</v>
      </c>
      <c r="K23" s="377"/>
      <c r="L23" s="378"/>
      <c r="M23" s="116">
        <v>114</v>
      </c>
      <c r="N23" s="117">
        <v>114</v>
      </c>
      <c r="O23" s="117">
        <v>124</v>
      </c>
      <c r="P23" s="118">
        <f t="shared" si="5"/>
        <v>352</v>
      </c>
    </row>
    <row r="24" spans="2:16" ht="17.25">
      <c r="B24" s="376" t="s">
        <v>80</v>
      </c>
      <c r="C24" s="377"/>
      <c r="D24" s="378"/>
      <c r="E24" s="116">
        <v>123</v>
      </c>
      <c r="F24" s="117">
        <v>139</v>
      </c>
      <c r="G24" s="117">
        <v>112</v>
      </c>
      <c r="H24" s="118">
        <f t="shared" si="4"/>
        <v>374</v>
      </c>
      <c r="J24" s="376" t="s">
        <v>229</v>
      </c>
      <c r="K24" s="377"/>
      <c r="L24" s="378"/>
      <c r="M24" s="116">
        <v>107</v>
      </c>
      <c r="N24" s="117">
        <v>103</v>
      </c>
      <c r="O24" s="117">
        <v>121</v>
      </c>
      <c r="P24" s="118">
        <f t="shared" si="5"/>
        <v>331</v>
      </c>
    </row>
    <row r="25" spans="2:16" ht="18" thickBot="1">
      <c r="B25" s="368" t="s">
        <v>166</v>
      </c>
      <c r="C25" s="369"/>
      <c r="D25" s="370"/>
      <c r="E25" s="119">
        <v>95</v>
      </c>
      <c r="F25" s="120">
        <v>110</v>
      </c>
      <c r="G25" s="120">
        <v>135</v>
      </c>
      <c r="H25" s="121">
        <f t="shared" si="4"/>
        <v>340</v>
      </c>
      <c r="J25" s="368" t="s">
        <v>64</v>
      </c>
      <c r="K25" s="369"/>
      <c r="L25" s="370"/>
      <c r="M25" s="119">
        <v>119</v>
      </c>
      <c r="N25" s="120">
        <v>115</v>
      </c>
      <c r="O25" s="120">
        <v>97</v>
      </c>
      <c r="P25" s="121">
        <f t="shared" si="5"/>
        <v>331</v>
      </c>
    </row>
    <row r="26" spans="2:16" ht="19.5" thickBot="1">
      <c r="B26" s="371" t="s">
        <v>43</v>
      </c>
      <c r="C26" s="372"/>
      <c r="D26" s="373"/>
      <c r="E26" s="122">
        <f>SUM(E21:E25)</f>
        <v>564</v>
      </c>
      <c r="F26" s="123">
        <f>SUM(F21:F25)</f>
        <v>592</v>
      </c>
      <c r="G26" s="123">
        <f>SUM(G21:G25)</f>
        <v>653</v>
      </c>
      <c r="H26" s="124">
        <f t="shared" si="4"/>
        <v>1809</v>
      </c>
      <c r="J26" s="371" t="s">
        <v>43</v>
      </c>
      <c r="K26" s="372"/>
      <c r="L26" s="373"/>
      <c r="M26" s="122">
        <f>SUM(M21:M25)</f>
        <v>557</v>
      </c>
      <c r="N26" s="123">
        <f>SUM(N21:N25)</f>
        <v>545</v>
      </c>
      <c r="O26" s="123">
        <f>SUM(O21:O25)</f>
        <v>567</v>
      </c>
      <c r="P26" s="124">
        <f t="shared" si="5"/>
        <v>1669</v>
      </c>
    </row>
    <row r="27" spans="2:16" ht="20.25" thickBot="1">
      <c r="B27" s="374" t="s">
        <v>42</v>
      </c>
      <c r="C27" s="375"/>
      <c r="D27" s="6">
        <f>SUM(E27:H27)</f>
        <v>8</v>
      </c>
      <c r="E27" s="125">
        <f>IF(E26&gt;M26,2,0)+IF(E26&lt;M26,0)+IF(E26=M26,1)</f>
        <v>2</v>
      </c>
      <c r="F27" s="126">
        <f>IF(F26&gt;N26,2,0)+IF(F26&lt;N26,0)+IF(F26=N26,1)</f>
        <v>2</v>
      </c>
      <c r="G27" s="126">
        <f>IF(G26&gt;O26,2,0)+IF(G26&lt;O26,0)+IF(G26=O26,1)</f>
        <v>2</v>
      </c>
      <c r="H27" s="127">
        <f>IF(H26&gt;P26,2,0)+IF(H26&lt;P26,0)+IF(H26=P26,1)</f>
        <v>2</v>
      </c>
      <c r="J27" s="374" t="s">
        <v>42</v>
      </c>
      <c r="K27" s="375"/>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9" t="s">
        <v>97</v>
      </c>
      <c r="C29" s="380"/>
      <c r="D29" s="380"/>
      <c r="E29" s="380"/>
      <c r="F29" s="380"/>
      <c r="G29" s="380"/>
      <c r="H29" s="381"/>
      <c r="I29" s="143"/>
      <c r="J29" s="379" t="s">
        <v>176</v>
      </c>
      <c r="K29" s="380"/>
      <c r="L29" s="380"/>
      <c r="M29" s="380"/>
      <c r="N29" s="380"/>
      <c r="O29" s="380"/>
      <c r="P29" s="381"/>
    </row>
    <row r="30" spans="2:16" ht="17.25">
      <c r="B30" s="382" t="s">
        <v>289</v>
      </c>
      <c r="C30" s="383"/>
      <c r="D30" s="384"/>
      <c r="E30" s="113">
        <v>103</v>
      </c>
      <c r="F30" s="114">
        <v>95</v>
      </c>
      <c r="G30" s="114">
        <v>121</v>
      </c>
      <c r="H30" s="115">
        <f t="shared" ref="H30:H35" si="6">SUM(E30:G30)</f>
        <v>319</v>
      </c>
      <c r="J30" s="382" t="s">
        <v>253</v>
      </c>
      <c r="K30" s="383"/>
      <c r="L30" s="384"/>
      <c r="M30" s="113">
        <v>147</v>
      </c>
      <c r="N30" s="114">
        <v>112</v>
      </c>
      <c r="O30" s="114">
        <v>115</v>
      </c>
      <c r="P30" s="115">
        <f t="shared" ref="P30:P35" si="7">SUM(M30:O30)</f>
        <v>374</v>
      </c>
    </row>
    <row r="31" spans="2:16" ht="17.25">
      <c r="B31" s="376" t="s">
        <v>77</v>
      </c>
      <c r="C31" s="377"/>
      <c r="D31" s="378"/>
      <c r="E31" s="116">
        <v>85</v>
      </c>
      <c r="F31" s="117">
        <v>91</v>
      </c>
      <c r="G31" s="117">
        <v>76</v>
      </c>
      <c r="H31" s="118">
        <f t="shared" si="6"/>
        <v>252</v>
      </c>
      <c r="J31" s="376" t="s">
        <v>300</v>
      </c>
      <c r="K31" s="377"/>
      <c r="L31" s="378"/>
      <c r="M31" s="116">
        <v>105</v>
      </c>
      <c r="N31" s="117">
        <v>117</v>
      </c>
      <c r="O31" s="117">
        <v>133</v>
      </c>
      <c r="P31" s="118">
        <f t="shared" si="7"/>
        <v>355</v>
      </c>
    </row>
    <row r="32" spans="2:16" ht="17.25">
      <c r="B32" s="376" t="s">
        <v>288</v>
      </c>
      <c r="C32" s="377"/>
      <c r="D32" s="378"/>
      <c r="E32" s="116">
        <v>117</v>
      </c>
      <c r="F32" s="117">
        <v>133</v>
      </c>
      <c r="G32" s="117">
        <v>135</v>
      </c>
      <c r="H32" s="118">
        <f t="shared" si="6"/>
        <v>385</v>
      </c>
      <c r="J32" s="376" t="s">
        <v>67</v>
      </c>
      <c r="K32" s="377"/>
      <c r="L32" s="378"/>
      <c r="M32" s="116">
        <v>93</v>
      </c>
      <c r="N32" s="117">
        <v>118</v>
      </c>
      <c r="O32" s="117">
        <v>126</v>
      </c>
      <c r="P32" s="118">
        <f t="shared" si="7"/>
        <v>337</v>
      </c>
    </row>
    <row r="33" spans="2:16" ht="17.25">
      <c r="B33" s="376" t="s">
        <v>287</v>
      </c>
      <c r="C33" s="377"/>
      <c r="D33" s="378"/>
      <c r="E33" s="116">
        <v>104</v>
      </c>
      <c r="F33" s="117">
        <v>135</v>
      </c>
      <c r="G33" s="117">
        <v>100</v>
      </c>
      <c r="H33" s="118">
        <f t="shared" si="6"/>
        <v>339</v>
      </c>
      <c r="J33" s="376" t="s">
        <v>255</v>
      </c>
      <c r="K33" s="377"/>
      <c r="L33" s="378"/>
      <c r="M33" s="116">
        <v>110</v>
      </c>
      <c r="N33" s="117">
        <v>104</v>
      </c>
      <c r="O33" s="117">
        <v>103</v>
      </c>
      <c r="P33" s="118">
        <f t="shared" si="7"/>
        <v>317</v>
      </c>
    </row>
    <row r="34" spans="2:16" ht="18" thickBot="1">
      <c r="B34" s="368" t="s">
        <v>286</v>
      </c>
      <c r="C34" s="369"/>
      <c r="D34" s="370"/>
      <c r="E34" s="119">
        <v>123</v>
      </c>
      <c r="F34" s="120">
        <v>117</v>
      </c>
      <c r="G34" s="120">
        <v>128</v>
      </c>
      <c r="H34" s="121">
        <f t="shared" si="6"/>
        <v>368</v>
      </c>
      <c r="J34" s="368" t="s">
        <v>256</v>
      </c>
      <c r="K34" s="369"/>
      <c r="L34" s="370"/>
      <c r="M34" s="119">
        <v>115</v>
      </c>
      <c r="N34" s="120">
        <v>120</v>
      </c>
      <c r="O34" s="120">
        <v>112</v>
      </c>
      <c r="P34" s="121">
        <f t="shared" si="7"/>
        <v>347</v>
      </c>
    </row>
    <row r="35" spans="2:16" ht="19.5" thickBot="1">
      <c r="B35" s="371" t="s">
        <v>43</v>
      </c>
      <c r="C35" s="372"/>
      <c r="D35" s="373"/>
      <c r="E35" s="122">
        <f>SUM(E30:E34)</f>
        <v>532</v>
      </c>
      <c r="F35" s="123">
        <f>SUM(F30:F34)</f>
        <v>571</v>
      </c>
      <c r="G35" s="123">
        <f>SUM(G30:G34)</f>
        <v>560</v>
      </c>
      <c r="H35" s="124">
        <f t="shared" si="6"/>
        <v>1663</v>
      </c>
      <c r="J35" s="371" t="s">
        <v>43</v>
      </c>
      <c r="K35" s="372"/>
      <c r="L35" s="373"/>
      <c r="M35" s="122">
        <f>SUM(M30:M34)</f>
        <v>570</v>
      </c>
      <c r="N35" s="123">
        <f>SUM(N30:N34)</f>
        <v>571</v>
      </c>
      <c r="O35" s="123">
        <f>SUM(O30:O34)</f>
        <v>589</v>
      </c>
      <c r="P35" s="124">
        <f t="shared" si="7"/>
        <v>1730</v>
      </c>
    </row>
    <row r="36" spans="2:16" ht="20.25" thickBot="1">
      <c r="B36" s="374" t="s">
        <v>42</v>
      </c>
      <c r="C36" s="375"/>
      <c r="D36" s="6">
        <f>SUM(E36:H36)</f>
        <v>1</v>
      </c>
      <c r="E36" s="125">
        <f>IF(E35&gt;M35,2,0)+IF(E35&lt;M35,0)+IF(E35=M35,1)</f>
        <v>0</v>
      </c>
      <c r="F36" s="126">
        <f>IF(F35&gt;N35,2,0)+IF(F35&lt;N35,0)+IF(F35=N35,1)</f>
        <v>1</v>
      </c>
      <c r="G36" s="126">
        <f>IF(G35&gt;O35,2,0)+IF(G35&lt;O35,0)+IF(G35=O35,1)</f>
        <v>0</v>
      </c>
      <c r="H36" s="127">
        <f>IF(H35&gt;P35,2,0)+IF(H35&lt;P35,0)+IF(H35=P35,1)</f>
        <v>0</v>
      </c>
      <c r="J36" s="374" t="s">
        <v>42</v>
      </c>
      <c r="K36" s="375"/>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85" t="s">
        <v>2</v>
      </c>
      <c r="C38" s="386"/>
      <c r="D38" s="386"/>
      <c r="E38" s="386"/>
      <c r="F38" s="386"/>
      <c r="G38" s="386"/>
      <c r="H38" s="387"/>
      <c r="I38" s="143"/>
      <c r="J38" s="385" t="s">
        <v>163</v>
      </c>
      <c r="K38" s="386"/>
      <c r="L38" s="386"/>
      <c r="M38" s="386"/>
      <c r="N38" s="386"/>
      <c r="O38" s="386"/>
      <c r="P38" s="387"/>
    </row>
    <row r="39" spans="2:16" ht="17.25">
      <c r="B39" s="382" t="s">
        <v>272</v>
      </c>
      <c r="C39" s="383"/>
      <c r="D39" s="384"/>
      <c r="E39" s="113">
        <v>129</v>
      </c>
      <c r="F39" s="114">
        <v>120</v>
      </c>
      <c r="G39" s="114">
        <v>116</v>
      </c>
      <c r="H39" s="115">
        <f t="shared" ref="H39:H44" si="8">SUM(E39:G39)</f>
        <v>365</v>
      </c>
      <c r="J39" s="382" t="s">
        <v>267</v>
      </c>
      <c r="K39" s="383"/>
      <c r="L39" s="384"/>
      <c r="M39" s="113">
        <v>103</v>
      </c>
      <c r="N39" s="114">
        <v>109</v>
      </c>
      <c r="O39" s="114">
        <v>112</v>
      </c>
      <c r="P39" s="115">
        <f t="shared" ref="P39:P44" si="9">SUM(M39:O39)</f>
        <v>324</v>
      </c>
    </row>
    <row r="40" spans="2:16" ht="17.25">
      <c r="B40" s="376" t="s">
        <v>70</v>
      </c>
      <c r="C40" s="377"/>
      <c r="D40" s="378"/>
      <c r="E40" s="116">
        <v>98</v>
      </c>
      <c r="F40" s="117">
        <v>93</v>
      </c>
      <c r="G40" s="117">
        <v>103</v>
      </c>
      <c r="H40" s="118">
        <f t="shared" si="8"/>
        <v>294</v>
      </c>
      <c r="J40" s="376" t="s">
        <v>156</v>
      </c>
      <c r="K40" s="377"/>
      <c r="L40" s="378"/>
      <c r="M40" s="116">
        <v>102</v>
      </c>
      <c r="N40" s="117">
        <v>115</v>
      </c>
      <c r="O40" s="117">
        <v>114</v>
      </c>
      <c r="P40" s="118">
        <f t="shared" si="9"/>
        <v>331</v>
      </c>
    </row>
    <row r="41" spans="2:16" ht="17.25">
      <c r="B41" s="376" t="s">
        <v>276</v>
      </c>
      <c r="C41" s="377"/>
      <c r="D41" s="378"/>
      <c r="E41" s="116">
        <v>85</v>
      </c>
      <c r="F41" s="117">
        <v>139</v>
      </c>
      <c r="G41" s="117">
        <v>103</v>
      </c>
      <c r="H41" s="118">
        <f t="shared" si="8"/>
        <v>327</v>
      </c>
      <c r="J41" s="376" t="s">
        <v>269</v>
      </c>
      <c r="K41" s="377"/>
      <c r="L41" s="378"/>
      <c r="M41" s="116">
        <v>135</v>
      </c>
      <c r="N41" s="117">
        <v>105</v>
      </c>
      <c r="O41" s="117">
        <v>104</v>
      </c>
      <c r="P41" s="118">
        <f t="shared" si="9"/>
        <v>344</v>
      </c>
    </row>
    <row r="42" spans="2:16" ht="17.25">
      <c r="B42" s="376" t="s">
        <v>274</v>
      </c>
      <c r="C42" s="377"/>
      <c r="D42" s="378"/>
      <c r="E42" s="116">
        <v>116</v>
      </c>
      <c r="F42" s="117">
        <v>109</v>
      </c>
      <c r="G42" s="117">
        <v>128</v>
      </c>
      <c r="H42" s="118">
        <f t="shared" si="8"/>
        <v>353</v>
      </c>
      <c r="J42" s="376" t="s">
        <v>270</v>
      </c>
      <c r="K42" s="377"/>
      <c r="L42" s="378"/>
      <c r="M42" s="116">
        <v>97</v>
      </c>
      <c r="N42" s="117">
        <v>116</v>
      </c>
      <c r="O42" s="117">
        <v>135</v>
      </c>
      <c r="P42" s="118">
        <f t="shared" si="9"/>
        <v>348</v>
      </c>
    </row>
    <row r="43" spans="2:16" ht="18" thickBot="1">
      <c r="B43" s="368" t="s">
        <v>323</v>
      </c>
      <c r="C43" s="369"/>
      <c r="D43" s="370"/>
      <c r="E43" s="119">
        <v>110</v>
      </c>
      <c r="F43" s="120">
        <v>125</v>
      </c>
      <c r="G43" s="120">
        <v>122</v>
      </c>
      <c r="H43" s="121">
        <f t="shared" si="8"/>
        <v>357</v>
      </c>
      <c r="J43" s="368" t="s">
        <v>271</v>
      </c>
      <c r="K43" s="369"/>
      <c r="L43" s="370"/>
      <c r="M43" s="119">
        <v>123</v>
      </c>
      <c r="N43" s="120">
        <v>127</v>
      </c>
      <c r="O43" s="120">
        <v>130</v>
      </c>
      <c r="P43" s="121">
        <f t="shared" si="9"/>
        <v>380</v>
      </c>
    </row>
    <row r="44" spans="2:16" ht="19.5" thickBot="1">
      <c r="B44" s="371" t="s">
        <v>43</v>
      </c>
      <c r="C44" s="372"/>
      <c r="D44" s="373"/>
      <c r="E44" s="122">
        <f>SUM(E39:E43)</f>
        <v>538</v>
      </c>
      <c r="F44" s="123">
        <f>SUM(F39:F43)</f>
        <v>586</v>
      </c>
      <c r="G44" s="123">
        <f>SUM(G39:G43)</f>
        <v>572</v>
      </c>
      <c r="H44" s="124">
        <f t="shared" si="8"/>
        <v>1696</v>
      </c>
      <c r="J44" s="371" t="s">
        <v>43</v>
      </c>
      <c r="K44" s="372"/>
      <c r="L44" s="373"/>
      <c r="M44" s="122">
        <f>SUM(M39:M43)</f>
        <v>560</v>
      </c>
      <c r="N44" s="123">
        <f>SUM(N39:N43)</f>
        <v>572</v>
      </c>
      <c r="O44" s="123">
        <f>SUM(O39:O43)</f>
        <v>595</v>
      </c>
      <c r="P44" s="124">
        <f t="shared" si="9"/>
        <v>1727</v>
      </c>
    </row>
    <row r="45" spans="2:16" ht="20.25" thickBot="1">
      <c r="B45" s="374" t="s">
        <v>42</v>
      </c>
      <c r="C45" s="375"/>
      <c r="D45" s="6">
        <f>SUM(E45:H45)</f>
        <v>2</v>
      </c>
      <c r="E45" s="125">
        <f>IF(E44&gt;M44,2,0)+IF(E44&lt;M44,0)+IF(E44=M44,1)</f>
        <v>0</v>
      </c>
      <c r="F45" s="126">
        <f>IF(F44&gt;N44,2,0)+IF(F44&lt;N44,0)+IF(F44=N44,1)</f>
        <v>2</v>
      </c>
      <c r="G45" s="126">
        <f>IF(G44&gt;O44,2,0)+IF(G44&lt;O44,0)+IF(G44=O44,1)</f>
        <v>0</v>
      </c>
      <c r="H45" s="127">
        <f>IF(H44&gt;P44,2,0)+IF(H44&lt;P44,0)+IF(H44=P44,1)</f>
        <v>0</v>
      </c>
      <c r="J45" s="374" t="s">
        <v>42</v>
      </c>
      <c r="K45" s="375"/>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79" t="s">
        <v>228</v>
      </c>
      <c r="C47" s="380"/>
      <c r="D47" s="380"/>
      <c r="E47" s="380"/>
      <c r="F47" s="380"/>
      <c r="G47" s="380"/>
      <c r="H47" s="381"/>
      <c r="I47" s="143"/>
      <c r="J47" s="379" t="s">
        <v>142</v>
      </c>
      <c r="K47" s="380"/>
      <c r="L47" s="380"/>
      <c r="M47" s="380"/>
      <c r="N47" s="380"/>
      <c r="O47" s="380"/>
      <c r="P47" s="381"/>
    </row>
    <row r="48" spans="2:16" ht="17.25">
      <c r="B48" s="382" t="s">
        <v>250</v>
      </c>
      <c r="C48" s="383"/>
      <c r="D48" s="384"/>
      <c r="E48" s="113">
        <v>114</v>
      </c>
      <c r="F48" s="114">
        <v>109</v>
      </c>
      <c r="G48" s="114">
        <v>104</v>
      </c>
      <c r="H48" s="115">
        <f t="shared" ref="H48:H53" si="10">SUM(E48:G48)</f>
        <v>327</v>
      </c>
      <c r="J48" s="382" t="s">
        <v>326</v>
      </c>
      <c r="K48" s="383"/>
      <c r="L48" s="384"/>
      <c r="M48" s="113">
        <v>124</v>
      </c>
      <c r="N48" s="114">
        <v>102</v>
      </c>
      <c r="O48" s="114">
        <v>118</v>
      </c>
      <c r="P48" s="115">
        <f t="shared" ref="P48:P53" si="11">SUM(M48:O48)</f>
        <v>344</v>
      </c>
    </row>
    <row r="49" spans="2:16" ht="17.25">
      <c r="B49" s="376" t="s">
        <v>249</v>
      </c>
      <c r="C49" s="377"/>
      <c r="D49" s="378"/>
      <c r="E49" s="116">
        <v>104</v>
      </c>
      <c r="F49" s="117">
        <v>147</v>
      </c>
      <c r="G49" s="117">
        <v>116</v>
      </c>
      <c r="H49" s="118">
        <f t="shared" si="10"/>
        <v>367</v>
      </c>
      <c r="J49" s="376" t="s">
        <v>282</v>
      </c>
      <c r="K49" s="377"/>
      <c r="L49" s="378"/>
      <c r="M49" s="116">
        <v>120</v>
      </c>
      <c r="N49" s="117">
        <v>101</v>
      </c>
      <c r="O49" s="117">
        <v>145</v>
      </c>
      <c r="P49" s="118">
        <f t="shared" si="11"/>
        <v>366</v>
      </c>
    </row>
    <row r="50" spans="2:16" ht="17.25">
      <c r="B50" s="376" t="s">
        <v>251</v>
      </c>
      <c r="C50" s="377"/>
      <c r="D50" s="378"/>
      <c r="E50" s="116">
        <v>109</v>
      </c>
      <c r="F50" s="117">
        <v>100</v>
      </c>
      <c r="G50" s="117">
        <v>136</v>
      </c>
      <c r="H50" s="118">
        <f t="shared" si="10"/>
        <v>345</v>
      </c>
      <c r="J50" s="376" t="s">
        <v>283</v>
      </c>
      <c r="K50" s="377"/>
      <c r="L50" s="378"/>
      <c r="M50" s="116">
        <v>124</v>
      </c>
      <c r="N50" s="117">
        <v>103</v>
      </c>
      <c r="O50" s="117">
        <v>119</v>
      </c>
      <c r="P50" s="118">
        <f t="shared" si="11"/>
        <v>346</v>
      </c>
    </row>
    <row r="51" spans="2:16" ht="17.25">
      <c r="B51" s="376" t="s">
        <v>324</v>
      </c>
      <c r="C51" s="377"/>
      <c r="D51" s="378"/>
      <c r="E51" s="116">
        <v>102</v>
      </c>
      <c r="F51" s="117">
        <v>116</v>
      </c>
      <c r="G51" s="117">
        <v>130</v>
      </c>
      <c r="H51" s="118">
        <f t="shared" si="10"/>
        <v>348</v>
      </c>
      <c r="J51" s="376" t="s">
        <v>284</v>
      </c>
      <c r="K51" s="377"/>
      <c r="L51" s="378"/>
      <c r="M51" s="116">
        <v>133</v>
      </c>
      <c r="N51" s="117">
        <v>100</v>
      </c>
      <c r="O51" s="117">
        <v>115</v>
      </c>
      <c r="P51" s="118">
        <f t="shared" si="11"/>
        <v>348</v>
      </c>
    </row>
    <row r="52" spans="2:16" ht="18" thickBot="1">
      <c r="B52" s="368" t="s">
        <v>325</v>
      </c>
      <c r="C52" s="369"/>
      <c r="D52" s="370"/>
      <c r="E52" s="119">
        <v>127</v>
      </c>
      <c r="F52" s="120">
        <v>113</v>
      </c>
      <c r="G52" s="120">
        <v>86</v>
      </c>
      <c r="H52" s="121">
        <f t="shared" si="10"/>
        <v>326</v>
      </c>
      <c r="J52" s="368" t="s">
        <v>285</v>
      </c>
      <c r="K52" s="369"/>
      <c r="L52" s="370"/>
      <c r="M52" s="119">
        <v>104</v>
      </c>
      <c r="N52" s="120">
        <v>110</v>
      </c>
      <c r="O52" s="120">
        <v>119</v>
      </c>
      <c r="P52" s="121">
        <f t="shared" si="11"/>
        <v>333</v>
      </c>
    </row>
    <row r="53" spans="2:16" ht="19.5" thickBot="1">
      <c r="B53" s="371" t="s">
        <v>43</v>
      </c>
      <c r="C53" s="372"/>
      <c r="D53" s="373"/>
      <c r="E53" s="122">
        <f>SUM(E48:E52)</f>
        <v>556</v>
      </c>
      <c r="F53" s="123">
        <f>SUM(F48:F52)</f>
        <v>585</v>
      </c>
      <c r="G53" s="123">
        <f>SUM(G48:G52)</f>
        <v>572</v>
      </c>
      <c r="H53" s="124">
        <f t="shared" si="10"/>
        <v>1713</v>
      </c>
      <c r="J53" s="371" t="s">
        <v>43</v>
      </c>
      <c r="K53" s="372"/>
      <c r="L53" s="373"/>
      <c r="M53" s="122">
        <f>SUM(M48:M52)</f>
        <v>605</v>
      </c>
      <c r="N53" s="123">
        <f>SUM(N48:N52)</f>
        <v>516</v>
      </c>
      <c r="O53" s="123">
        <f>SUM(O48:O52)</f>
        <v>616</v>
      </c>
      <c r="P53" s="124">
        <f t="shared" si="11"/>
        <v>1737</v>
      </c>
    </row>
    <row r="54" spans="2:16" ht="20.25" thickBot="1">
      <c r="B54" s="374" t="s">
        <v>42</v>
      </c>
      <c r="C54" s="375"/>
      <c r="D54" s="6">
        <f>SUM(E54:H54)</f>
        <v>2</v>
      </c>
      <c r="E54" s="125">
        <f>IF(E53&gt;M53,2,0)+IF(E53&lt;M53,0)+IF(E53=M53,1)</f>
        <v>0</v>
      </c>
      <c r="F54" s="126">
        <f>IF(F53&gt;N53,2,0)+IF(F53&lt;N53,0)+IF(F53=N53,1)</f>
        <v>2</v>
      </c>
      <c r="G54" s="126">
        <f>IF(G53&gt;O53,2,0)+IF(G53&lt;O53,0)+IF(G53=O53,1)</f>
        <v>0</v>
      </c>
      <c r="H54" s="127">
        <f>IF(H53&gt;P53,2,0)+IF(H53&lt;P53,0)+IF(H53=P53,1)</f>
        <v>0</v>
      </c>
      <c r="J54" s="374" t="s">
        <v>42</v>
      </c>
      <c r="K54" s="375"/>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62" t="s">
        <v>222</v>
      </c>
      <c r="C56" s="363"/>
      <c r="D56" s="363"/>
      <c r="E56" s="363"/>
      <c r="F56" s="363"/>
      <c r="G56" s="363"/>
      <c r="H56" s="364"/>
      <c r="J56" s="362" t="s">
        <v>223</v>
      </c>
      <c r="K56" s="363"/>
      <c r="L56" s="363"/>
      <c r="M56" s="363"/>
      <c r="N56" s="363"/>
      <c r="O56" s="363"/>
      <c r="P56" s="364"/>
    </row>
    <row r="57" spans="2:16" ht="17.25" thickTop="1">
      <c r="B57" s="365" t="s">
        <v>155</v>
      </c>
      <c r="C57" s="366"/>
      <c r="D57" s="366"/>
      <c r="E57" s="11" t="s">
        <v>172</v>
      </c>
      <c r="F57" s="366" t="s">
        <v>169</v>
      </c>
      <c r="G57" s="366"/>
      <c r="H57" s="367"/>
      <c r="I57" s="144"/>
      <c r="J57" s="365" t="s">
        <v>97</v>
      </c>
      <c r="K57" s="366"/>
      <c r="L57" s="366"/>
      <c r="M57" s="11" t="s">
        <v>172</v>
      </c>
      <c r="N57" s="366" t="s">
        <v>169</v>
      </c>
      <c r="O57" s="366"/>
      <c r="P57" s="367"/>
    </row>
    <row r="58" spans="2:16" ht="16.5">
      <c r="B58" s="359" t="s">
        <v>163</v>
      </c>
      <c r="C58" s="360"/>
      <c r="D58" s="360"/>
      <c r="E58" s="11" t="s">
        <v>172</v>
      </c>
      <c r="F58" s="360" t="s">
        <v>142</v>
      </c>
      <c r="G58" s="360"/>
      <c r="H58" s="361"/>
      <c r="I58" s="144"/>
      <c r="J58" s="359" t="s">
        <v>2</v>
      </c>
      <c r="K58" s="360"/>
      <c r="L58" s="360"/>
      <c r="M58" s="11" t="s">
        <v>172</v>
      </c>
      <c r="N58" s="360" t="s">
        <v>175</v>
      </c>
      <c r="O58" s="360"/>
      <c r="P58" s="361"/>
    </row>
    <row r="59" spans="2:16" ht="16.5">
      <c r="B59" s="359" t="s">
        <v>176</v>
      </c>
      <c r="C59" s="360"/>
      <c r="D59" s="360"/>
      <c r="E59" s="11" t="s">
        <v>172</v>
      </c>
      <c r="F59" s="360" t="s">
        <v>228</v>
      </c>
      <c r="G59" s="360"/>
      <c r="H59" s="361"/>
      <c r="I59" s="144"/>
      <c r="J59" s="359" t="s">
        <v>1</v>
      </c>
      <c r="K59" s="360"/>
      <c r="L59" s="360"/>
      <c r="M59" s="11" t="s">
        <v>172</v>
      </c>
      <c r="N59" s="360" t="s">
        <v>96</v>
      </c>
      <c r="O59" s="360"/>
      <c r="P59" s="361"/>
    </row>
    <row r="60" spans="2:16" ht="16.5">
      <c r="B60" s="359" t="s">
        <v>95</v>
      </c>
      <c r="C60" s="360"/>
      <c r="D60" s="360"/>
      <c r="E60" s="11" t="s">
        <v>172</v>
      </c>
      <c r="F60" s="360" t="s">
        <v>1</v>
      </c>
      <c r="G60" s="360"/>
      <c r="H60" s="361"/>
      <c r="I60" s="144"/>
      <c r="J60" s="359" t="s">
        <v>95</v>
      </c>
      <c r="K60" s="360"/>
      <c r="L60" s="360"/>
      <c r="M60" s="11" t="s">
        <v>172</v>
      </c>
      <c r="N60" s="360" t="s">
        <v>228</v>
      </c>
      <c r="O60" s="360"/>
      <c r="P60" s="361"/>
    </row>
    <row r="61" spans="2:16" ht="16.5">
      <c r="B61" s="359" t="s">
        <v>96</v>
      </c>
      <c r="C61" s="360"/>
      <c r="D61" s="360"/>
      <c r="E61" s="11" t="s">
        <v>172</v>
      </c>
      <c r="F61" s="360" t="s">
        <v>2</v>
      </c>
      <c r="G61" s="360"/>
      <c r="H61" s="361"/>
      <c r="I61" s="144"/>
      <c r="J61" s="359" t="s">
        <v>176</v>
      </c>
      <c r="K61" s="360"/>
      <c r="L61" s="360"/>
      <c r="M61" s="11" t="s">
        <v>172</v>
      </c>
      <c r="N61" s="360" t="s">
        <v>142</v>
      </c>
      <c r="O61" s="360"/>
      <c r="P61" s="361"/>
    </row>
    <row r="62" spans="2:16" ht="17.25" thickBot="1">
      <c r="B62" s="356" t="s">
        <v>175</v>
      </c>
      <c r="C62" s="357"/>
      <c r="D62" s="357"/>
      <c r="E62" s="145" t="s">
        <v>172</v>
      </c>
      <c r="F62" s="357" t="s">
        <v>97</v>
      </c>
      <c r="G62" s="357"/>
      <c r="H62" s="358"/>
      <c r="I62" s="144"/>
      <c r="J62" s="356" t="s">
        <v>163</v>
      </c>
      <c r="K62" s="357"/>
      <c r="L62" s="357"/>
      <c r="M62" s="145" t="s">
        <v>172</v>
      </c>
      <c r="N62" s="357" t="s">
        <v>155</v>
      </c>
      <c r="O62" s="357"/>
      <c r="P62" s="358"/>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63" priority="38" operator="greaterThanOrEqual">
      <formula>150</formula>
    </cfRule>
  </conditionalFormatting>
  <conditionalFormatting sqref="E12:G16">
    <cfRule type="cellIs" dxfId="162" priority="41" operator="greaterThanOrEqual">
      <formula>150</formula>
    </cfRule>
  </conditionalFormatting>
  <conditionalFormatting sqref="E21:G25">
    <cfRule type="cellIs" dxfId="161" priority="8" operator="greaterThanOrEqual">
      <formula>150</formula>
    </cfRule>
  </conditionalFormatting>
  <conditionalFormatting sqref="E30:G34">
    <cfRule type="cellIs" dxfId="160" priority="11" operator="greaterThanOrEqual">
      <formula>150</formula>
    </cfRule>
  </conditionalFormatting>
  <conditionalFormatting sqref="E39:G43">
    <cfRule type="cellIs" dxfId="159" priority="2" operator="greaterThanOrEqual">
      <formula>150</formula>
    </cfRule>
  </conditionalFormatting>
  <conditionalFormatting sqref="E48:G52">
    <cfRule type="cellIs" dxfId="158" priority="5" operator="greaterThanOrEqual">
      <formula>150</formula>
    </cfRule>
  </conditionalFormatting>
  <conditionalFormatting sqref="H3:H7 P3:P7">
    <cfRule type="cellIs" dxfId="157" priority="39" operator="greaterThanOrEqual">
      <formula>400</formula>
    </cfRule>
  </conditionalFormatting>
  <conditionalFormatting sqref="H12:H16 P12:P16">
    <cfRule type="cellIs" dxfId="156" priority="42" operator="greaterThanOrEqual">
      <formula>400</formula>
    </cfRule>
  </conditionalFormatting>
  <conditionalFormatting sqref="H21:H25 P21:P25">
    <cfRule type="cellIs" dxfId="155" priority="9" operator="greaterThanOrEqual">
      <formula>400</formula>
    </cfRule>
  </conditionalFormatting>
  <conditionalFormatting sqref="H30:H34 P30:P34">
    <cfRule type="cellIs" dxfId="154" priority="12" operator="greaterThanOrEqual">
      <formula>400</formula>
    </cfRule>
  </conditionalFormatting>
  <conditionalFormatting sqref="H39:H43 P39:P43">
    <cfRule type="cellIs" dxfId="153" priority="3" operator="greaterThanOrEqual">
      <formula>400</formula>
    </cfRule>
  </conditionalFormatting>
  <conditionalFormatting sqref="H48:H52 P48:P52">
    <cfRule type="cellIs" dxfId="152" priority="6" operator="greaterThanOrEqual">
      <formula>400</formula>
    </cfRule>
  </conditionalFormatting>
  <conditionalFormatting sqref="M3:O7">
    <cfRule type="cellIs" dxfId="151" priority="37" operator="greaterThanOrEqual">
      <formula>150</formula>
    </cfRule>
  </conditionalFormatting>
  <conditionalFormatting sqref="M12:O16">
    <cfRule type="cellIs" dxfId="150" priority="40" operator="greaterThanOrEqual">
      <formula>150</formula>
    </cfRule>
  </conditionalFormatting>
  <conditionalFormatting sqref="M21:O25">
    <cfRule type="cellIs" dxfId="149" priority="7" operator="greaterThanOrEqual">
      <formula>150</formula>
    </cfRule>
  </conditionalFormatting>
  <conditionalFormatting sqref="M30:O34">
    <cfRule type="cellIs" dxfId="148" priority="10" operator="greaterThanOrEqual">
      <formula>150</formula>
    </cfRule>
  </conditionalFormatting>
  <conditionalFormatting sqref="M39:O43">
    <cfRule type="cellIs" dxfId="147" priority="1" operator="greaterThanOrEqual">
      <formula>150</formula>
    </cfRule>
  </conditionalFormatting>
  <conditionalFormatting sqref="M48:O52">
    <cfRule type="cellIs" dxfId="146" priority="4" operator="greaterThanOrEqual">
      <formula>150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Standings</vt:lpstr>
      <vt:lpstr>9</vt:lpstr>
      <vt:lpstr>Overall</vt:lpstr>
      <vt:lpstr>AwayAvg</vt:lpstr>
      <vt:lpstr>Highs</vt:lpstr>
      <vt:lpstr>Weekly</vt:lpstr>
      <vt:lpstr>Points</vt:lpstr>
      <vt:lpstr>Schedule</vt:lpstr>
      <vt:lpstr>1</vt:lpstr>
      <vt:lpstr>2</vt:lpstr>
      <vt:lpstr>3</vt:lpstr>
      <vt:lpstr>4</vt:lpstr>
      <vt:lpstr>5</vt:lpstr>
      <vt:lpstr>6</vt:lpstr>
      <vt:lpstr>7</vt:lpstr>
      <vt:lpstr>8</vt:lpstr>
      <vt:lpstr>10</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2024-11-13T02:35:20Z</dcterms:modified>
</cp:coreProperties>
</file>